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ata &amp; Dashboard\2023\2. Quarter 1 2023-24\"/>
    </mc:Choice>
  </mc:AlternateContent>
  <xr:revisionPtr revIDLastSave="0" documentId="13_ncr:1_{3E0B4C68-0C9A-4F28-924D-D162AED4591E}" xr6:coauthVersionLast="47" xr6:coauthVersionMax="47" xr10:uidLastSave="{00000000-0000-0000-0000-000000000000}"/>
  <bookViews>
    <workbookView xWindow="-28920" yWindow="-120" windowWidth="29040" windowHeight="15840" tabRatio="729" xr2:uid="{00000000-000D-0000-FFFF-FFFF00000000}"/>
  </bookViews>
  <sheets>
    <sheet name="Dashboard" sheetId="47" r:id="rId1"/>
    <sheet name="Graphs" sheetId="45" r:id="rId2"/>
    <sheet name="Data" sheetId="46" state="hidden" r:id="rId3"/>
  </sheets>
  <definedNames>
    <definedName name="Q1_Adult">#REF!</definedName>
    <definedName name="Q1_Paeds">#REF!</definedName>
    <definedName name="Q2_Adult">#REF!</definedName>
    <definedName name="Q2_Paeds">#REF!</definedName>
    <definedName name="Q3_Adults">#REF!</definedName>
    <definedName name="Q3_Paeds">#REF!</definedName>
    <definedName name="Q4_Adults">#REF!</definedName>
    <definedName name="Q4_Paeds">#REF!</definedName>
    <definedName name="Table1">#REF!</definedName>
    <definedName name="Table2">#REF!</definedName>
    <definedName name="Table3">#REF!</definedName>
    <definedName name="Table4">#REF!</definedName>
    <definedName name="Table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47" l="1"/>
  <c r="E35" i="47"/>
  <c r="G23" i="47"/>
  <c r="A2" i="45"/>
  <c r="D40" i="46" l="1"/>
  <c r="E40" i="46"/>
  <c r="F40" i="46"/>
  <c r="G40" i="46"/>
  <c r="H40" i="46"/>
  <c r="I40" i="46"/>
  <c r="J40" i="46"/>
  <c r="K40" i="46"/>
  <c r="L40" i="46"/>
  <c r="M40" i="46"/>
  <c r="N40" i="46"/>
  <c r="O40" i="46"/>
  <c r="D41" i="46"/>
  <c r="E41" i="46"/>
  <c r="F41" i="46"/>
  <c r="G41" i="46"/>
  <c r="H41" i="46"/>
  <c r="I41" i="46"/>
  <c r="J41" i="46"/>
  <c r="K41" i="46"/>
  <c r="L41" i="46"/>
  <c r="M41" i="46"/>
  <c r="N41" i="46"/>
  <c r="O41" i="46"/>
  <c r="D42" i="46"/>
  <c r="E42" i="46"/>
  <c r="F42" i="46"/>
  <c r="G42" i="46"/>
  <c r="H42" i="46"/>
  <c r="I42" i="46"/>
  <c r="J42" i="46"/>
  <c r="K42" i="46"/>
  <c r="L42" i="46"/>
  <c r="M42" i="46"/>
  <c r="N42" i="46"/>
  <c r="O42" i="46"/>
  <c r="D43" i="46"/>
  <c r="E43" i="46"/>
  <c r="F43" i="46"/>
  <c r="G43" i="46"/>
  <c r="H43" i="46"/>
  <c r="I43" i="46"/>
  <c r="J43" i="46"/>
  <c r="K43" i="46"/>
  <c r="L43" i="46"/>
  <c r="M43" i="46"/>
  <c r="N43" i="46"/>
  <c r="O43" i="46"/>
  <c r="C40" i="46"/>
  <c r="C41" i="46"/>
  <c r="C42" i="46"/>
  <c r="C43" i="46"/>
  <c r="F51" i="46"/>
  <c r="G51" i="46"/>
  <c r="H51" i="46"/>
  <c r="I51" i="46"/>
  <c r="J51" i="46"/>
  <c r="K51" i="46"/>
  <c r="L51" i="46"/>
  <c r="M51" i="46"/>
  <c r="N51" i="46"/>
  <c r="O51" i="46"/>
  <c r="F52" i="46"/>
  <c r="G52" i="46"/>
  <c r="H52" i="46"/>
  <c r="I52" i="46"/>
  <c r="J52" i="46"/>
  <c r="K52" i="46"/>
  <c r="L52" i="46"/>
  <c r="M52" i="46"/>
  <c r="N52" i="46"/>
  <c r="O52" i="46"/>
  <c r="F53" i="46"/>
  <c r="G53" i="46"/>
  <c r="H53" i="46"/>
  <c r="I53" i="46"/>
  <c r="J53" i="46"/>
  <c r="K53" i="46"/>
  <c r="L53" i="46"/>
  <c r="M53" i="46"/>
  <c r="N53" i="46"/>
  <c r="O53" i="46"/>
  <c r="F54" i="46"/>
  <c r="G54" i="46"/>
  <c r="H54" i="46"/>
  <c r="I54" i="46"/>
  <c r="J54" i="46"/>
  <c r="K54" i="46"/>
  <c r="L54" i="46"/>
  <c r="M54" i="46"/>
  <c r="N54" i="46"/>
  <c r="O54" i="46"/>
  <c r="E51" i="46"/>
  <c r="E52" i="46"/>
  <c r="E53" i="46"/>
  <c r="E54" i="46"/>
  <c r="D51" i="46"/>
  <c r="D52" i="46"/>
  <c r="D53" i="46"/>
  <c r="D54" i="46"/>
  <c r="C52" i="46"/>
  <c r="C53" i="46"/>
  <c r="C51" i="46"/>
  <c r="C54" i="46"/>
  <c r="G45" i="47"/>
  <c r="E45" i="47"/>
  <c r="D45" i="47"/>
  <c r="I35" i="47"/>
  <c r="G35" i="47"/>
  <c r="D35" i="47"/>
  <c r="Q23" i="47"/>
  <c r="O23" i="47"/>
  <c r="N23" i="47"/>
  <c r="L23" i="47"/>
  <c r="J23" i="47"/>
  <c r="I23" i="47"/>
  <c r="E23" i="47"/>
  <c r="D23" i="47"/>
  <c r="Q14" i="47"/>
  <c r="O14" i="47"/>
  <c r="N14" i="47"/>
  <c r="L14" i="47"/>
  <c r="I14" i="47"/>
  <c r="J14" i="47"/>
  <c r="G14" i="47"/>
  <c r="E14" i="47"/>
  <c r="D14" i="47"/>
  <c r="I44" i="47"/>
  <c r="G44" i="47"/>
  <c r="I43" i="47"/>
  <c r="G43" i="47"/>
  <c r="I42" i="47"/>
  <c r="G42" i="47"/>
  <c r="E44" i="47"/>
  <c r="E43" i="47"/>
  <c r="E42" i="47"/>
  <c r="D44" i="47"/>
  <c r="D43" i="47"/>
  <c r="D42" i="47"/>
  <c r="I34" i="47"/>
  <c r="G34" i="47"/>
  <c r="I33" i="47"/>
  <c r="G33" i="47"/>
  <c r="G32" i="47"/>
  <c r="I32" i="47"/>
  <c r="E32" i="47"/>
  <c r="E33" i="47"/>
  <c r="E34" i="47"/>
  <c r="D34" i="47"/>
  <c r="D33" i="47"/>
  <c r="D32" i="47"/>
  <c r="N22" i="47"/>
  <c r="L22" i="47"/>
  <c r="L21" i="47"/>
  <c r="L20" i="47"/>
  <c r="J22" i="47"/>
  <c r="J21" i="47"/>
  <c r="J20" i="47"/>
  <c r="I22" i="47"/>
  <c r="I21" i="47"/>
  <c r="I20" i="47"/>
  <c r="G22" i="47"/>
  <c r="G21" i="47"/>
  <c r="G20" i="47"/>
  <c r="E22" i="47"/>
  <c r="E21" i="47"/>
  <c r="E20" i="47"/>
  <c r="D22" i="47"/>
  <c r="D21" i="47"/>
  <c r="D20" i="47"/>
  <c r="N13" i="47"/>
  <c r="N11" i="47"/>
  <c r="L13" i="47"/>
  <c r="L12" i="47"/>
  <c r="L11" i="47"/>
  <c r="J13" i="47"/>
  <c r="J12" i="47"/>
  <c r="J11" i="47"/>
  <c r="I13" i="47"/>
  <c r="I12" i="47"/>
  <c r="I11" i="47"/>
  <c r="G13" i="47"/>
  <c r="D13" i="47"/>
  <c r="G12" i="47"/>
  <c r="G11" i="47"/>
  <c r="E13" i="47"/>
  <c r="E12" i="47"/>
  <c r="E11" i="47"/>
  <c r="D12" i="47"/>
  <c r="D11" i="47"/>
  <c r="N12" i="47"/>
  <c r="N20" i="47"/>
  <c r="N21" i="47"/>
  <c r="K11" i="47" l="1"/>
  <c r="O22" i="47"/>
  <c r="P22" i="47" s="1"/>
  <c r="P14" i="47"/>
  <c r="Q12" i="47"/>
  <c r="R12" i="47" s="1"/>
  <c r="H20" i="47"/>
  <c r="O11" i="47"/>
  <c r="P11" i="47" s="1"/>
  <c r="Q21" i="47"/>
  <c r="R21" i="47" s="1"/>
  <c r="P23" i="47"/>
  <c r="R23" i="47"/>
  <c r="M23" i="47"/>
  <c r="Q11" i="47"/>
  <c r="R11" i="47" s="1"/>
  <c r="H22" i="47"/>
  <c r="Q20" i="47"/>
  <c r="R20" i="47" s="1"/>
  <c r="K22" i="47"/>
  <c r="R14" i="47"/>
  <c r="F21" i="47"/>
  <c r="H21" i="47"/>
  <c r="K14" i="47"/>
  <c r="M20" i="47"/>
  <c r="H12" i="47"/>
  <c r="M13" i="47"/>
  <c r="F20" i="47"/>
  <c r="M14" i="47"/>
  <c r="K13" i="47"/>
  <c r="M21" i="47"/>
  <c r="K20" i="47"/>
  <c r="K23" i="47"/>
  <c r="O21" i="47"/>
  <c r="P21" i="47" s="1"/>
  <c r="M11" i="47"/>
  <c r="H11" i="47"/>
  <c r="H13" i="47"/>
  <c r="F23" i="47"/>
  <c r="F12" i="47"/>
  <c r="M12" i="47"/>
  <c r="F22" i="47"/>
  <c r="H23" i="47"/>
  <c r="K12" i="47"/>
  <c r="F13" i="47"/>
  <c r="O13" i="47"/>
  <c r="P13" i="47" s="1"/>
  <c r="H14" i="47"/>
  <c r="Q13" i="47"/>
  <c r="R13" i="47" s="1"/>
  <c r="Q22" i="47"/>
  <c r="R22" i="47" s="1"/>
  <c r="F14" i="47"/>
  <c r="O12" i="47"/>
  <c r="P12" i="47" s="1"/>
  <c r="O20" i="47"/>
  <c r="P20" i="47" s="1"/>
  <c r="F11" i="47"/>
  <c r="M22" i="47"/>
  <c r="K21" i="47"/>
</calcChain>
</file>

<file path=xl/sharedStrings.xml><?xml version="1.0" encoding="utf-8"?>
<sst xmlns="http://schemas.openxmlformats.org/spreadsheetml/2006/main" count="226" uniqueCount="54">
  <si>
    <t>Q1</t>
  </si>
  <si>
    <t>Q2</t>
  </si>
  <si>
    <t>Q3</t>
  </si>
  <si>
    <t>Q4</t>
  </si>
  <si>
    <t xml:space="preserve">Total </t>
  </si>
  <si>
    <r>
      <t xml:space="preserve">South Wales and South West 
</t>
    </r>
    <r>
      <rPr>
        <b/>
        <sz val="22"/>
        <color theme="0"/>
        <rFont val="Calibri"/>
        <family val="2"/>
        <scheme val="minor"/>
      </rPr>
      <t>Congential Heart Disease Network</t>
    </r>
  </si>
  <si>
    <t>Bristol, Bristol Heart Institute</t>
  </si>
  <si>
    <t xml:space="preserve">Bristol, Bristol Royal Hospital for Children </t>
  </si>
  <si>
    <t>Reporting Quarter</t>
  </si>
  <si>
    <t>Reporting Year</t>
  </si>
  <si>
    <t>For further information please contact;</t>
  </si>
  <si>
    <t>Rachel Burrows, CHD Network Support Manager  (Rachel.Burrows2@uhbw.nhs.uk)</t>
  </si>
  <si>
    <t xml:space="preserve">Surgical </t>
  </si>
  <si>
    <t>Interventional</t>
  </si>
  <si>
    <t>Number of patients dated</t>
  </si>
  <si>
    <t>Number of patients undated</t>
  </si>
  <si>
    <t>RTT wait (weeks) of longest waiting patient*</t>
  </si>
  <si>
    <t>RTT performance</t>
  </si>
  <si>
    <t xml:space="preserve">Interventional </t>
  </si>
  <si>
    <t xml:space="preserve">Combined </t>
  </si>
  <si>
    <t>Q1 - Apr-June</t>
  </si>
  <si>
    <t>Q2 - July-Sept</t>
  </si>
  <si>
    <t xml:space="preserve">Q3 - Oct-Dec </t>
  </si>
  <si>
    <t xml:space="preserve">Q4 - Jan-Mar </t>
  </si>
  <si>
    <t xml:space="preserve">PAEDIATRICS - Bristol Royal Hospital for Children </t>
  </si>
  <si>
    <t>Total inpatient waiting list size</t>
  </si>
  <si>
    <t>Total number of patients dated</t>
  </si>
  <si>
    <t>Total number of patients undated</t>
  </si>
  <si>
    <t xml:space="preserve">RTT wait (weeks) of longest waiting patients </t>
  </si>
  <si>
    <t xml:space="preserve">RTT Performance (%) </t>
  </si>
  <si>
    <t>Surgical</t>
  </si>
  <si>
    <t xml:space="preserve">Total inpatient waiting list </t>
  </si>
  <si>
    <t>Total</t>
  </si>
  <si>
    <t>Dated (%)</t>
  </si>
  <si>
    <t>Undated (%)</t>
  </si>
  <si>
    <t>Referal to Treatment</t>
  </si>
  <si>
    <t>Intervention</t>
  </si>
  <si>
    <t>Adults</t>
  </si>
  <si>
    <t>TOTAL (Surgical &amp; Interventional)</t>
  </si>
  <si>
    <t>RTT performance (%)</t>
  </si>
  <si>
    <t xml:space="preserve">* Excluding patient choice </t>
  </si>
  <si>
    <t xml:space="preserve">ADULTS - Bristol Heart Institute </t>
  </si>
  <si>
    <t>GRAPH DATA</t>
  </si>
  <si>
    <r>
      <rPr>
        <sz val="11"/>
        <color theme="0"/>
        <rFont val="Calibri"/>
        <family val="2"/>
        <scheme val="minor"/>
      </rPr>
      <t xml:space="preserve">Click for
</t>
    </r>
    <r>
      <rPr>
        <sz val="14"/>
        <color theme="0"/>
        <rFont val="Calibri"/>
        <family val="2"/>
        <scheme val="minor"/>
      </rPr>
      <t>Dashboard</t>
    </r>
  </si>
  <si>
    <r>
      <t xml:space="preserve">Click for
</t>
    </r>
    <r>
      <rPr>
        <sz val="14"/>
        <color theme="0"/>
        <rFont val="Calibri"/>
        <family val="2"/>
        <scheme val="minor"/>
      </rPr>
      <t>Graphs</t>
    </r>
    <r>
      <rPr>
        <sz val="11"/>
        <color theme="0"/>
        <rFont val="Calibri"/>
        <family val="2"/>
        <scheme val="minor"/>
      </rPr>
      <t xml:space="preserve"> </t>
    </r>
  </si>
  <si>
    <t>RTT Target 92%</t>
  </si>
  <si>
    <t xml:space="preserve">Paediatrics </t>
  </si>
  <si>
    <t>Reporting Hospital</t>
  </si>
  <si>
    <t>Adults/Paed</t>
  </si>
  <si>
    <t>Inpatients Dashboard</t>
  </si>
  <si>
    <t>2023/24</t>
  </si>
  <si>
    <t>Year end 2022/23</t>
  </si>
  <si>
    <t xml:space="preserve">Q1 - Apr to Jun </t>
  </si>
  <si>
    <r>
      <t>Waiting List Size</t>
    </r>
    <r>
      <rPr>
        <b/>
        <i/>
        <sz val="16"/>
        <color theme="0"/>
        <rFont val="Calibri Light"/>
        <family val="2"/>
      </rPr>
      <t xml:space="preserve">    (please note that this is a mid-quarter snapshot)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</si>
</sst>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0%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0"/>
      <name val="Calibri Light"/>
      <family val="2"/>
    </font>
    <font>
      <b/>
      <sz val="16"/>
      <color theme="0"/>
      <name val="Calibri Light"/>
      <family val="2"/>
    </font>
    <font>
      <b/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i/>
      <sz val="16"/>
      <color theme="0"/>
      <name val="Calibri Light"/>
      <family val="2"/>
    </font>
  </fonts>
  <fills count="1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7C285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230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rgb="FF7C2855"/>
      </left>
      <right/>
      <top style="dotted">
        <color rgb="FF7C2855"/>
      </top>
      <bottom style="dotted">
        <color rgb="FF7C2855"/>
      </bottom>
      <diagonal/>
    </border>
    <border>
      <left/>
      <right style="dotted">
        <color rgb="FF7C2855"/>
      </right>
      <top style="dotted">
        <color rgb="FF7C2855"/>
      </top>
      <bottom style="dotted">
        <color rgb="FF7C2855"/>
      </bottom>
      <diagonal/>
    </border>
    <border>
      <left style="dotted">
        <color rgb="FF7C2855"/>
      </left>
      <right/>
      <top style="dotted">
        <color rgb="FF7C2855"/>
      </top>
      <bottom/>
      <diagonal/>
    </border>
  </borders>
  <cellStyleXfs count="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 vertical="center"/>
    </xf>
    <xf numFmtId="0" fontId="3" fillId="3" borderId="0" xfId="0" applyFont="1" applyFill="1"/>
    <xf numFmtId="0" fontId="0" fillId="4" borderId="0" xfId="0" applyFill="1"/>
    <xf numFmtId="0" fontId="0" fillId="0" borderId="0" xfId="0" applyAlignment="1">
      <alignment horizontal="center"/>
    </xf>
    <xf numFmtId="0" fontId="8" fillId="2" borderId="0" xfId="0" applyFont="1" applyFill="1"/>
    <xf numFmtId="0" fontId="8" fillId="0" borderId="0" xfId="0" applyFont="1"/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  <xf numFmtId="0" fontId="0" fillId="0" borderId="0" xfId="0" applyAlignment="1">
      <alignment vertical="center"/>
    </xf>
    <xf numFmtId="0" fontId="0" fillId="8" borderId="0" xfId="0" applyFill="1"/>
    <xf numFmtId="0" fontId="0" fillId="9" borderId="0" xfId="0" applyFill="1"/>
    <xf numFmtId="0" fontId="0" fillId="0" borderId="0" xfId="0" applyAlignment="1">
      <alignment vertical="top"/>
    </xf>
    <xf numFmtId="10" fontId="0" fillId="0" borderId="0" xfId="0" applyNumberFormat="1" applyAlignment="1">
      <alignment horizontal="center"/>
    </xf>
    <xf numFmtId="0" fontId="0" fillId="11" borderId="0" xfId="0" applyFill="1"/>
    <xf numFmtId="0" fontId="0" fillId="11" borderId="0" xfId="0" applyFill="1" applyAlignment="1">
      <alignment horizontal="center" vertical="center"/>
    </xf>
    <xf numFmtId="0" fontId="14" fillId="11" borderId="0" xfId="0" applyFont="1" applyFill="1"/>
    <xf numFmtId="0" fontId="0" fillId="8" borderId="0" xfId="0" applyFill="1" applyAlignment="1">
      <alignment horizontal="center"/>
    </xf>
    <xf numFmtId="0" fontId="0" fillId="10" borderId="1" xfId="0" applyFill="1" applyBorder="1" applyAlignment="1">
      <alignment vertical="center"/>
    </xf>
    <xf numFmtId="0" fontId="0" fillId="10" borderId="0" xfId="0" applyFill="1" applyAlignment="1">
      <alignment vertical="center" wrapText="1"/>
    </xf>
    <xf numFmtId="0" fontId="0" fillId="10" borderId="1" xfId="0" applyFill="1" applyBorder="1"/>
    <xf numFmtId="0" fontId="0" fillId="10" borderId="1" xfId="0" applyFill="1" applyBorder="1" applyAlignment="1">
      <alignment horizontal="center" wrapText="1"/>
    </xf>
    <xf numFmtId="0" fontId="0" fillId="10" borderId="10" xfId="0" applyFill="1" applyBorder="1" applyAlignment="1">
      <alignment horizontal="center" wrapText="1"/>
    </xf>
    <xf numFmtId="0" fontId="0" fillId="10" borderId="1" xfId="0" applyFill="1" applyBorder="1" applyAlignment="1">
      <alignment horizontal="center"/>
    </xf>
    <xf numFmtId="10" fontId="0" fillId="10" borderId="0" xfId="0" applyNumberFormat="1" applyFill="1"/>
    <xf numFmtId="10" fontId="0" fillId="10" borderId="0" xfId="0" applyNumberFormat="1" applyFill="1" applyAlignment="1">
      <alignment vertical="center"/>
    </xf>
    <xf numFmtId="0" fontId="0" fillId="0" borderId="1" xfId="0" applyBorder="1"/>
    <xf numFmtId="9" fontId="0" fillId="10" borderId="1" xfId="5" applyFont="1" applyFill="1" applyBorder="1" applyAlignment="1">
      <alignment horizontal="center"/>
    </xf>
    <xf numFmtId="9" fontId="8" fillId="2" borderId="0" xfId="5" applyFont="1" applyFill="1" applyAlignment="1">
      <alignment horizontal="center" vertical="center"/>
    </xf>
    <xf numFmtId="9" fontId="8" fillId="0" borderId="0" xfId="5" applyFont="1" applyFill="1" applyAlignment="1">
      <alignment horizontal="center" vertical="center"/>
    </xf>
    <xf numFmtId="9" fontId="0" fillId="6" borderId="1" xfId="5" applyFont="1" applyFill="1" applyBorder="1" applyAlignment="1">
      <alignment horizontal="center" vertical="center"/>
    </xf>
    <xf numFmtId="9" fontId="0" fillId="0" borderId="1" xfId="5" applyFont="1" applyBorder="1" applyAlignment="1">
      <alignment horizontal="center" vertical="center"/>
    </xf>
    <xf numFmtId="9" fontId="0" fillId="0" borderId="0" xfId="5" applyFont="1" applyAlignment="1">
      <alignment horizontal="center" vertical="center"/>
    </xf>
    <xf numFmtId="9" fontId="0" fillId="11" borderId="0" xfId="5" applyFont="1" applyFill="1" applyAlignment="1">
      <alignment horizontal="center" vertical="center"/>
    </xf>
    <xf numFmtId="9" fontId="0" fillId="0" borderId="0" xfId="5" applyFont="1"/>
    <xf numFmtId="9" fontId="0" fillId="0" borderId="0" xfId="5" applyFont="1" applyAlignment="1">
      <alignment vertical="center"/>
    </xf>
    <xf numFmtId="0" fontId="3" fillId="8" borderId="0" xfId="0" applyFont="1" applyFill="1" applyAlignment="1">
      <alignment horizontal="center" wrapText="1"/>
    </xf>
    <xf numFmtId="0" fontId="3" fillId="8" borderId="0" xfId="0" applyFont="1" applyFill="1" applyAlignment="1">
      <alignment horizontal="center"/>
    </xf>
    <xf numFmtId="0" fontId="3" fillId="4" borderId="0" xfId="0" applyFont="1" applyFill="1"/>
    <xf numFmtId="0" fontId="16" fillId="4" borderId="0" xfId="0" applyFont="1" applyFill="1"/>
    <xf numFmtId="0" fontId="0" fillId="4" borderId="0" xfId="0" applyFill="1" applyAlignment="1">
      <alignment horizontal="center" vertical="center"/>
    </xf>
    <xf numFmtId="0" fontId="3" fillId="8" borderId="0" xfId="0" applyFont="1" applyFill="1"/>
    <xf numFmtId="0" fontId="0" fillId="8" borderId="0" xfId="0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9" fillId="3" borderId="0" xfId="0" applyFont="1" applyFill="1"/>
    <xf numFmtId="0" fontId="0" fillId="8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11" fillId="9" borderId="0" xfId="0" applyFont="1" applyFill="1" applyAlignment="1">
      <alignment vertical="center"/>
    </xf>
    <xf numFmtId="0" fontId="0" fillId="9" borderId="0" xfId="0" applyFill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shrinkToFit="1"/>
    </xf>
    <xf numFmtId="0" fontId="0" fillId="5" borderId="8" xfId="0" applyFill="1" applyBorder="1" applyAlignment="1">
      <alignment horizontal="right" vertical="center" shrinkToFit="1"/>
    </xf>
    <xf numFmtId="164" fontId="0" fillId="5" borderId="9" xfId="0" applyNumberFormat="1" applyFill="1" applyBorder="1" applyAlignment="1">
      <alignment horizontal="left" vertical="center" shrinkToFit="1"/>
    </xf>
    <xf numFmtId="0" fontId="0" fillId="5" borderId="8" xfId="0" applyFill="1" applyBorder="1" applyAlignment="1">
      <alignment horizontal="right" shrinkToFit="1"/>
    </xf>
    <xf numFmtId="164" fontId="0" fillId="5" borderId="9" xfId="0" applyNumberFormat="1" applyFill="1" applyBorder="1" applyAlignment="1">
      <alignment horizontal="left" shrinkToFit="1"/>
    </xf>
    <xf numFmtId="0" fontId="0" fillId="8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 shrinkToFit="1"/>
    </xf>
    <xf numFmtId="0" fontId="0" fillId="8" borderId="8" xfId="0" applyFill="1" applyBorder="1" applyAlignment="1">
      <alignment horizontal="right" vertical="center" shrinkToFit="1"/>
    </xf>
    <xf numFmtId="164" fontId="0" fillId="8" borderId="9" xfId="0" applyNumberFormat="1" applyFill="1" applyBorder="1" applyAlignment="1">
      <alignment horizontal="left" vertical="center" shrinkToFit="1"/>
    </xf>
    <xf numFmtId="0" fontId="0" fillId="8" borderId="8" xfId="0" applyFill="1" applyBorder="1" applyAlignment="1">
      <alignment horizontal="right" shrinkToFit="1"/>
    </xf>
    <xf numFmtId="164" fontId="0" fillId="8" borderId="9" xfId="0" applyNumberFormat="1" applyFill="1" applyBorder="1" applyAlignment="1">
      <alignment horizontal="left" shrinkToFit="1"/>
    </xf>
    <xf numFmtId="0" fontId="0" fillId="9" borderId="5" xfId="0" applyFill="1" applyBorder="1" applyAlignment="1">
      <alignment horizontal="center" vertical="center"/>
    </xf>
    <xf numFmtId="9" fontId="0" fillId="8" borderId="9" xfId="0" applyNumberFormat="1" applyFill="1" applyBorder="1" applyAlignment="1">
      <alignment horizontal="left" vertical="center" shrinkToFit="1"/>
    </xf>
    <xf numFmtId="0" fontId="11" fillId="9" borderId="0" xfId="0" applyFont="1" applyFill="1"/>
    <xf numFmtId="0" fontId="0" fillId="9" borderId="0" xfId="0" applyFill="1" applyAlignment="1">
      <alignment horizontal="center"/>
    </xf>
    <xf numFmtId="0" fontId="10" fillId="3" borderId="5" xfId="0" applyFont="1" applyFill="1" applyBorder="1" applyAlignment="1">
      <alignment horizontal="center" shrinkToFit="1"/>
    </xf>
    <xf numFmtId="0" fontId="0" fillId="5" borderId="5" xfId="0" applyFill="1" applyBorder="1"/>
    <xf numFmtId="0" fontId="0" fillId="5" borderId="5" xfId="0" applyFill="1" applyBorder="1" applyAlignment="1">
      <alignment horizontal="center" shrinkToFit="1"/>
    </xf>
    <xf numFmtId="9" fontId="0" fillId="5" borderId="5" xfId="0" applyNumberFormat="1" applyFill="1" applyBorder="1" applyAlignment="1">
      <alignment horizontal="center" shrinkToFit="1"/>
    </xf>
    <xf numFmtId="0" fontId="0" fillId="8" borderId="5" xfId="0" applyFill="1" applyBorder="1"/>
    <xf numFmtId="0" fontId="0" fillId="8" borderId="5" xfId="0" applyFill="1" applyBorder="1" applyAlignment="1">
      <alignment horizontal="center" shrinkToFit="1"/>
    </xf>
    <xf numFmtId="9" fontId="0" fillId="8" borderId="5" xfId="0" applyNumberFormat="1" applyFill="1" applyBorder="1" applyAlignment="1">
      <alignment horizontal="center" shrinkToFit="1"/>
    </xf>
    <xf numFmtId="0" fontId="0" fillId="8" borderId="0" xfId="0" applyFill="1" applyAlignment="1">
      <alignment vertical="top"/>
    </xf>
    <xf numFmtId="0" fontId="0" fillId="9" borderId="0" xfId="0" applyFill="1" applyAlignment="1">
      <alignment vertical="top"/>
    </xf>
    <xf numFmtId="0" fontId="2" fillId="8" borderId="0" xfId="0" applyFont="1" applyFill="1"/>
    <xf numFmtId="0" fontId="2" fillId="9" borderId="0" xfId="0" applyFont="1" applyFill="1"/>
    <xf numFmtId="0" fontId="9" fillId="3" borderId="5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shrinkToFit="1"/>
    </xf>
    <xf numFmtId="9" fontId="0" fillId="5" borderId="5" xfId="0" applyNumberFormat="1" applyFill="1" applyBorder="1" applyAlignment="1">
      <alignment horizontal="center" shrinkToFit="1"/>
    </xf>
    <xf numFmtId="0" fontId="9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shrinkToFit="1"/>
    </xf>
    <xf numFmtId="9" fontId="0" fillId="8" borderId="5" xfId="0" applyNumberFormat="1" applyFill="1" applyBorder="1" applyAlignment="1">
      <alignment horizontal="center" shrinkToFit="1"/>
    </xf>
    <xf numFmtId="0" fontId="0" fillId="8" borderId="5" xfId="0" applyFill="1" applyBorder="1" applyAlignment="1">
      <alignment horizontal="center" shrinkToFi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9" fillId="7" borderId="13" xfId="2" applyFont="1" applyFill="1" applyBorder="1" applyAlignment="1" applyProtection="1">
      <alignment horizontal="center" vertical="center" wrapText="1"/>
      <protection locked="0"/>
    </xf>
    <xf numFmtId="0" fontId="9" fillId="7" borderId="12" xfId="2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9" fillId="7" borderId="11" xfId="2" applyFont="1" applyFill="1" applyBorder="1" applyAlignment="1" applyProtection="1">
      <alignment horizontal="center" vertical="center" wrapText="1"/>
      <protection locked="0"/>
    </xf>
    <xf numFmtId="0" fontId="5" fillId="7" borderId="12" xfId="2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9" fontId="0" fillId="6" borderId="3" xfId="5" applyFont="1" applyFill="1" applyBorder="1" applyAlignment="1">
      <alignment horizontal="center" vertical="center"/>
    </xf>
    <xf numFmtId="9" fontId="0" fillId="6" borderId="4" xfId="5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</cellXfs>
  <cellStyles count="6">
    <cellStyle name="Hyperlink" xfId="2" builtinId="8"/>
    <cellStyle name="Normal" xfId="0" builtinId="0"/>
    <cellStyle name="Normal 2" xfId="3" xr:uid="{00000000-0005-0000-0000-000002000000}"/>
    <cellStyle name="Normal 2 2 2" xfId="4" xr:uid="{00000000-0005-0000-0000-000003000000}"/>
    <cellStyle name="Normal 5" xfId="1" xr:uid="{00000000-0005-0000-0000-000004000000}"/>
    <cellStyle name="Percent" xfId="5" builtinId="5"/>
  </cellStyles>
  <dxfs count="14"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2307C"/>
      <color rgb="FF7C2855"/>
      <color rgb="FF9C0006"/>
      <color rgb="FFFFC7CE"/>
      <color rgb="FF9C6500"/>
      <color rgb="FFFFEB9C"/>
      <color rgb="FF006100"/>
      <color rgb="FFC6EFCE"/>
      <color rgb="FFC4EFCE"/>
      <color rgb="FFC6EF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Total inpatient</a:t>
            </a:r>
            <a:r>
              <a:rPr lang="en-GB" sz="1200" baseline="0"/>
              <a:t> waiting list - Surgical</a:t>
            </a:r>
            <a:endParaRPr lang="en-GB" sz="12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Data!$B$35</c:f>
              <c:strCache>
                <c:ptCount val="1"/>
                <c:pt idx="0">
                  <c:v>Adults</c:v>
                </c:pt>
              </c:strCache>
            </c:strRef>
          </c:tx>
          <c:spPr>
            <a:ln>
              <a:solidFill>
                <a:srgbClr val="7C2855"/>
              </a:solidFill>
            </a:ln>
          </c:spPr>
          <c:marker>
            <c:spPr>
              <a:solidFill>
                <a:srgbClr val="7C2855"/>
              </a:solidFill>
              <a:ln>
                <a:solidFill>
                  <a:srgbClr val="7C2855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Data!$B$39:$B$43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Data!$C$39:$C$43</c:f>
              <c:numCache>
                <c:formatCode>General</c:formatCode>
                <c:ptCount val="5"/>
                <c:pt idx="0">
                  <c:v>23</c:v>
                </c:pt>
                <c:pt idx="1">
                  <c:v>24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C-42B1-AE29-935094B8BDC7}"/>
            </c:ext>
          </c:extLst>
        </c:ser>
        <c:ser>
          <c:idx val="1"/>
          <c:order val="1"/>
          <c:tx>
            <c:strRef>
              <c:f>Data!$B$46</c:f>
              <c:strCache>
                <c:ptCount val="1"/>
                <c:pt idx="0">
                  <c:v>Paediatrics </c:v>
                </c:pt>
              </c:strCache>
            </c:strRef>
          </c:tx>
          <c:spPr>
            <a:ln>
              <a:solidFill>
                <a:srgbClr val="C2307C"/>
              </a:solidFill>
            </a:ln>
          </c:spPr>
          <c:marker>
            <c:spPr>
              <a:solidFill>
                <a:srgbClr val="C2307C"/>
              </a:solidFill>
              <a:ln>
                <a:solidFill>
                  <a:srgbClr val="C2307C"/>
                </a:solidFill>
              </a:ln>
            </c:spPr>
          </c:marker>
          <c:dLbls>
            <c:dLbl>
              <c:idx val="2"/>
              <c:layout>
                <c:manualLayout>
                  <c:x val="-2.916916916916917E-2"/>
                  <c:y val="-5.212450556356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88-4ECF-8A31-5230F6816795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Data!$B$39:$B$43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Data!$C$50:$C$54</c:f>
              <c:numCache>
                <c:formatCode>General</c:formatCode>
                <c:ptCount val="5"/>
                <c:pt idx="0">
                  <c:v>83</c:v>
                </c:pt>
                <c:pt idx="1">
                  <c:v>93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69-4A27-B4AD-0FE9C8CD22E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3910272"/>
        <c:axId val="193911808"/>
      </c:lineChart>
      <c:catAx>
        <c:axId val="19391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3911808"/>
        <c:crosses val="autoZero"/>
        <c:auto val="1"/>
        <c:lblAlgn val="ctr"/>
        <c:lblOffset val="100"/>
        <c:noMultiLvlLbl val="0"/>
      </c:catAx>
      <c:valAx>
        <c:axId val="19391180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39102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/>
              <a:t>RTT Performance- Interventional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Data!$B$35</c:f>
              <c:strCache>
                <c:ptCount val="1"/>
                <c:pt idx="0">
                  <c:v>Adults</c:v>
                </c:pt>
              </c:strCache>
            </c:strRef>
          </c:tx>
          <c:spPr>
            <a:ln>
              <a:solidFill>
                <a:srgbClr val="7C2855"/>
              </a:solidFill>
            </a:ln>
          </c:spPr>
          <c:marker>
            <c:spPr>
              <a:solidFill>
                <a:srgbClr val="7C2855"/>
              </a:solidFill>
              <a:ln>
                <a:solidFill>
                  <a:srgbClr val="7C2855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Data!$B$50:$B$54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Data!$O$39:$O$43</c:f>
              <c:numCache>
                <c:formatCode>0%</c:formatCode>
                <c:ptCount val="5"/>
                <c:pt idx="0">
                  <c:v>0.48970000000000002</c:v>
                </c:pt>
                <c:pt idx="1">
                  <c:v>0.47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AE-46FE-9F87-A4C6427A5995}"/>
            </c:ext>
          </c:extLst>
        </c:ser>
        <c:ser>
          <c:idx val="1"/>
          <c:order val="1"/>
          <c:tx>
            <c:strRef>
              <c:f>Data!$B$46</c:f>
              <c:strCache>
                <c:ptCount val="1"/>
                <c:pt idx="0">
                  <c:v>Paediatrics </c:v>
                </c:pt>
              </c:strCache>
            </c:strRef>
          </c:tx>
          <c:spPr>
            <a:ln>
              <a:solidFill>
                <a:srgbClr val="C2307C"/>
              </a:solidFill>
            </a:ln>
          </c:spPr>
          <c:marker>
            <c:spPr>
              <a:solidFill>
                <a:srgbClr val="C2307C"/>
              </a:solidFill>
              <a:ln>
                <a:solidFill>
                  <a:srgbClr val="C2307C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Data!$B$50:$B$54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Data!$O$50:$O$54</c:f>
              <c:numCache>
                <c:formatCode>0%</c:formatCode>
                <c:ptCount val="5"/>
                <c:pt idx="0">
                  <c:v>0.69320000000000004</c:v>
                </c:pt>
                <c:pt idx="1">
                  <c:v>0.52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AE-46FE-9F87-A4C6427A5995}"/>
            </c:ext>
          </c:extLst>
        </c:ser>
        <c:ser>
          <c:idx val="2"/>
          <c:order val="2"/>
          <c:tx>
            <c:strRef>
              <c:f>Data!$P$49</c:f>
              <c:strCache>
                <c:ptCount val="1"/>
                <c:pt idx="0">
                  <c:v>RTT Target 92%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marker>
            <c:symbol val="none"/>
          </c:marker>
          <c:dLbls>
            <c:delete val="1"/>
          </c:dLbls>
          <c:cat>
            <c:strRef>
              <c:f>Data!$B$50:$B$54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Data!$P$51:$P$54</c:f>
              <c:numCache>
                <c:formatCode>0.00%</c:formatCode>
                <c:ptCount val="4"/>
                <c:pt idx="0">
                  <c:v>0.92</c:v>
                </c:pt>
                <c:pt idx="1">
                  <c:v>0.92</c:v>
                </c:pt>
                <c:pt idx="2">
                  <c:v>0.92</c:v>
                </c:pt>
                <c:pt idx="3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AE-46FE-9F87-A4C6427A59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2505984"/>
        <c:axId val="132507520"/>
      </c:lineChart>
      <c:catAx>
        <c:axId val="132505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2507520"/>
        <c:crosses val="autoZero"/>
        <c:auto val="1"/>
        <c:lblAlgn val="ctr"/>
        <c:lblOffset val="100"/>
        <c:noMultiLvlLbl val="0"/>
      </c:catAx>
      <c:valAx>
        <c:axId val="13250752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325059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Patients dated and undated - Adults / Surgical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Data!$F$37</c:f>
              <c:strCache>
                <c:ptCount val="1"/>
                <c:pt idx="0">
                  <c:v>Number of patients dated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6D1-43BC-9403-53DD345856CF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6D1-43BC-9403-53DD345856C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Data!$F$40:$F$43</c:f>
              <c:numCache>
                <c:formatCode>General</c:formatCode>
                <c:ptCount val="4"/>
                <c:pt idx="0">
                  <c:v>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CA-4213-8CE6-7979BC8ACE4A}"/>
            </c:ext>
          </c:extLst>
        </c:ser>
        <c:ser>
          <c:idx val="1"/>
          <c:order val="1"/>
          <c:tx>
            <c:strRef>
              <c:f>Data!$I$37</c:f>
              <c:strCache>
                <c:ptCount val="1"/>
                <c:pt idx="0">
                  <c:v>Number of patients undated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Data!$I$40:$I$43</c:f>
              <c:numCache>
                <c:formatCode>General</c:formatCode>
                <c:ptCount val="4"/>
                <c:pt idx="0">
                  <c:v>19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CA-4213-8CE6-7979BC8ACE4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3474176"/>
        <c:axId val="133475712"/>
      </c:barChart>
      <c:lineChart>
        <c:grouping val="standard"/>
        <c:varyColors val="0"/>
        <c:ser>
          <c:idx val="2"/>
          <c:order val="2"/>
          <c:tx>
            <c:strRef>
              <c:f>Data!$E$38</c:f>
              <c:strCache>
                <c:ptCount val="1"/>
                <c:pt idx="0">
                  <c:v>Total </c:v>
                </c:pt>
              </c:strCache>
            </c:strRef>
          </c:tx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Data!$C$40:$C$43</c:f>
              <c:numCache>
                <c:formatCode>General</c:formatCode>
                <c:ptCount val="4"/>
                <c:pt idx="0">
                  <c:v>24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CA-4213-8CE6-7979BC8AC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87232"/>
        <c:axId val="133485696"/>
      </c:lineChart>
      <c:catAx>
        <c:axId val="13347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475712"/>
        <c:crosses val="autoZero"/>
        <c:auto val="1"/>
        <c:lblAlgn val="ctr"/>
        <c:lblOffset val="100"/>
        <c:noMultiLvlLbl val="0"/>
      </c:catAx>
      <c:valAx>
        <c:axId val="133475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474176"/>
        <c:crosses val="autoZero"/>
        <c:crossBetween val="between"/>
      </c:valAx>
      <c:valAx>
        <c:axId val="133485696"/>
        <c:scaling>
          <c:orientation val="minMax"/>
          <c:max val="6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33487232"/>
        <c:crosses val="max"/>
        <c:crossBetween val="between"/>
        <c:minorUnit val="0.2"/>
      </c:valAx>
      <c:catAx>
        <c:axId val="133487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4856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/>
              <a:t>RTT wait (weeks) of longest waiting patient* - Interventional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Data!$B$35</c:f>
              <c:strCache>
                <c:ptCount val="1"/>
                <c:pt idx="0">
                  <c:v>Adults</c:v>
                </c:pt>
              </c:strCache>
            </c:strRef>
          </c:tx>
          <c:spPr>
            <a:ln>
              <a:solidFill>
                <a:srgbClr val="C2307C"/>
              </a:solidFill>
            </a:ln>
          </c:spPr>
          <c:marker>
            <c:spPr>
              <a:solidFill>
                <a:srgbClr val="C2307C"/>
              </a:solidFill>
              <a:ln>
                <a:solidFill>
                  <a:srgbClr val="C2307C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Data!$B$50:$B$54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Data!$M$39:$M$43</c:f>
              <c:numCache>
                <c:formatCode>General</c:formatCode>
                <c:ptCount val="5"/>
                <c:pt idx="0">
                  <c:v>67</c:v>
                </c:pt>
                <c:pt idx="1">
                  <c:v>68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72-4870-AF42-A7F2F04F55DF}"/>
            </c:ext>
          </c:extLst>
        </c:ser>
        <c:ser>
          <c:idx val="0"/>
          <c:order val="1"/>
          <c:tx>
            <c:strRef>
              <c:f>Data!$B$46</c:f>
              <c:strCache>
                <c:ptCount val="1"/>
                <c:pt idx="0">
                  <c:v>Paediatrics </c:v>
                </c:pt>
              </c:strCache>
            </c:strRef>
          </c:tx>
          <c:spPr>
            <a:ln>
              <a:solidFill>
                <a:srgbClr val="7C2855"/>
              </a:solidFill>
            </a:ln>
          </c:spPr>
          <c:marker>
            <c:spPr>
              <a:solidFill>
                <a:srgbClr val="7C2855"/>
              </a:solidFill>
              <a:ln>
                <a:solidFill>
                  <a:srgbClr val="7C2855"/>
                </a:solidFill>
              </a:ln>
            </c:spPr>
          </c:marker>
          <c:dLbls>
            <c:dLbl>
              <c:idx val="0"/>
              <c:layout>
                <c:manualLayout>
                  <c:x val="-2.9139999999999982E-2"/>
                  <c:y val="4.6114264786669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32-4268-A52D-3B6B640D4673}"/>
                </c:ext>
              </c:extLst>
            </c:dLbl>
            <c:dLbl>
              <c:idx val="1"/>
              <c:layout>
                <c:manualLayout>
                  <c:x val="-2.9140000000000037E-2"/>
                  <c:y val="5.38662027711652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96-4EE6-9DD7-41EA34D894B4}"/>
                </c:ext>
              </c:extLst>
            </c:dLbl>
            <c:dLbl>
              <c:idx val="2"/>
              <c:layout>
                <c:manualLayout>
                  <c:x val="-3.4210078740157482E-2"/>
                  <c:y val="4.6114264786669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96-4EE6-9DD7-41EA34D894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Data!$B$50:$B$54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Data!$M$50:$M$54</c:f>
              <c:numCache>
                <c:formatCode>General</c:formatCode>
                <c:ptCount val="5"/>
                <c:pt idx="0">
                  <c:v>55</c:v>
                </c:pt>
                <c:pt idx="1">
                  <c:v>55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72-4870-AF42-A7F2F04F55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527424"/>
        <c:axId val="133528960"/>
      </c:lineChart>
      <c:catAx>
        <c:axId val="13352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528960"/>
        <c:crosses val="autoZero"/>
        <c:auto val="1"/>
        <c:lblAlgn val="ctr"/>
        <c:lblOffset val="100"/>
        <c:noMultiLvlLbl val="0"/>
      </c:catAx>
      <c:valAx>
        <c:axId val="133528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35274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Total inpatient</a:t>
            </a:r>
            <a:r>
              <a:rPr lang="en-GB" sz="1200" baseline="0"/>
              <a:t> waiting list - Interventional</a:t>
            </a:r>
            <a:endParaRPr lang="en-GB" sz="12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Data!$B$35</c:f>
              <c:strCache>
                <c:ptCount val="1"/>
                <c:pt idx="0">
                  <c:v>Adults</c:v>
                </c:pt>
              </c:strCache>
            </c:strRef>
          </c:tx>
          <c:spPr>
            <a:ln>
              <a:solidFill>
                <a:srgbClr val="7C2855"/>
              </a:solidFill>
            </a:ln>
          </c:spPr>
          <c:marker>
            <c:spPr>
              <a:solidFill>
                <a:srgbClr val="7C2855"/>
              </a:solidFill>
              <a:ln>
                <a:solidFill>
                  <a:srgbClr val="7C2855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Data!$B$39:$B$43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Data!$D$39:$D$43</c:f>
              <c:numCache>
                <c:formatCode>General</c:formatCode>
                <c:ptCount val="5"/>
                <c:pt idx="0">
                  <c:v>216</c:v>
                </c:pt>
                <c:pt idx="1">
                  <c:v>157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61-4184-991D-F37F6BAA2D35}"/>
            </c:ext>
          </c:extLst>
        </c:ser>
        <c:ser>
          <c:idx val="1"/>
          <c:order val="1"/>
          <c:tx>
            <c:strRef>
              <c:f>Data!$B$46</c:f>
              <c:strCache>
                <c:ptCount val="1"/>
                <c:pt idx="0">
                  <c:v>Paediatrics </c:v>
                </c:pt>
              </c:strCache>
            </c:strRef>
          </c:tx>
          <c:spPr>
            <a:ln>
              <a:solidFill>
                <a:srgbClr val="C2307C"/>
              </a:solidFill>
            </a:ln>
          </c:spPr>
          <c:marker>
            <c:spPr>
              <a:solidFill>
                <a:srgbClr val="C2307C"/>
              </a:solidFill>
              <a:ln>
                <a:solidFill>
                  <a:srgbClr val="C2307C"/>
                </a:solidFill>
              </a:ln>
            </c:spPr>
          </c:marker>
          <c:dLbls>
            <c:dLbl>
              <c:idx val="1"/>
              <c:layout>
                <c:manualLayout>
                  <c:x val="-3.4107755473736269E-2"/>
                  <c:y val="-4.7429669882813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FE-4A00-AEDD-EB6AEA97ED62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Data!$B$39:$B$43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Data!$D$50:$D$54</c:f>
              <c:numCache>
                <c:formatCode>General</c:formatCode>
                <c:ptCount val="5"/>
                <c:pt idx="0">
                  <c:v>140</c:v>
                </c:pt>
                <c:pt idx="1">
                  <c:v>164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61-4184-991D-F37F6BAA2D3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643648"/>
        <c:axId val="133649536"/>
      </c:lineChart>
      <c:catAx>
        <c:axId val="133643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649536"/>
        <c:crosses val="autoZero"/>
        <c:auto val="1"/>
        <c:lblAlgn val="ctr"/>
        <c:lblOffset val="100"/>
        <c:noMultiLvlLbl val="0"/>
      </c:catAx>
      <c:valAx>
        <c:axId val="133649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6436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Patients dated and undated - Adults / Interventional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Data!$F$37</c:f>
              <c:strCache>
                <c:ptCount val="1"/>
                <c:pt idx="0">
                  <c:v>Number of patients dated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A8C-4ABF-8E37-C1EE43C1506B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A8C-4ABF-8E37-C1EE43C150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Data!$G$40:$G$43</c:f>
              <c:numCache>
                <c:formatCode>General</c:formatCode>
                <c:ptCount val="4"/>
                <c:pt idx="0">
                  <c:v>25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97-47AF-A56B-3702A772BD1A}"/>
            </c:ext>
          </c:extLst>
        </c:ser>
        <c:ser>
          <c:idx val="1"/>
          <c:order val="1"/>
          <c:tx>
            <c:strRef>
              <c:f>Data!$I$37</c:f>
              <c:strCache>
                <c:ptCount val="1"/>
                <c:pt idx="0">
                  <c:v>Number of patients undated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Data!$J$40:$J$43</c:f>
              <c:numCache>
                <c:formatCode>General</c:formatCode>
                <c:ptCount val="4"/>
                <c:pt idx="0">
                  <c:v>132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97-47AF-A56B-3702A772BD1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3734400"/>
        <c:axId val="133735936"/>
      </c:barChart>
      <c:lineChart>
        <c:grouping val="standard"/>
        <c:varyColors val="0"/>
        <c:ser>
          <c:idx val="2"/>
          <c:order val="2"/>
          <c:tx>
            <c:strRef>
              <c:f>Data!$E$38</c:f>
              <c:strCache>
                <c:ptCount val="1"/>
                <c:pt idx="0">
                  <c:v>Total </c:v>
                </c:pt>
              </c:strCache>
            </c:strRef>
          </c:tx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Data!$D$40:$D$43</c:f>
              <c:numCache>
                <c:formatCode>General</c:formatCode>
                <c:ptCount val="4"/>
                <c:pt idx="0">
                  <c:v>157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97-47AF-A56B-3702A772B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39264"/>
        <c:axId val="133737472"/>
      </c:lineChart>
      <c:catAx>
        <c:axId val="133734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735936"/>
        <c:crosses val="autoZero"/>
        <c:auto val="1"/>
        <c:lblAlgn val="ctr"/>
        <c:lblOffset val="100"/>
        <c:noMultiLvlLbl val="0"/>
      </c:catAx>
      <c:valAx>
        <c:axId val="133735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734400"/>
        <c:crosses val="autoZero"/>
        <c:crossBetween val="between"/>
      </c:valAx>
      <c:valAx>
        <c:axId val="133737472"/>
        <c:scaling>
          <c:orientation val="minMax"/>
          <c:max val="6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33739264"/>
        <c:crosses val="max"/>
        <c:crossBetween val="between"/>
        <c:minorUnit val="0.2"/>
      </c:valAx>
      <c:catAx>
        <c:axId val="133739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73747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Patients dated and undated - Paediatrics / Surgical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Data!$F$37</c:f>
              <c:strCache>
                <c:ptCount val="1"/>
                <c:pt idx="0">
                  <c:v>Number of patients dated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E6E-4286-A5BD-0F59C2F138D0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E6E-4286-A5BD-0F59C2F138D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Data!$F$51:$F$54</c:f>
              <c:numCache>
                <c:formatCode>General</c:formatCode>
                <c:ptCount val="4"/>
                <c:pt idx="0">
                  <c:v>10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A6-42DF-A8D1-D07D48860DBF}"/>
            </c:ext>
          </c:extLst>
        </c:ser>
        <c:ser>
          <c:idx val="1"/>
          <c:order val="1"/>
          <c:tx>
            <c:strRef>
              <c:f>Data!$I$37</c:f>
              <c:strCache>
                <c:ptCount val="1"/>
                <c:pt idx="0">
                  <c:v>Number of patients undated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Data!$I$51:$I$54</c:f>
              <c:numCache>
                <c:formatCode>General</c:formatCode>
                <c:ptCount val="4"/>
                <c:pt idx="0">
                  <c:v>83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A6-42DF-A8D1-D07D48860DBF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3783936"/>
        <c:axId val="133785472"/>
      </c:barChart>
      <c:lineChart>
        <c:grouping val="standard"/>
        <c:varyColors val="0"/>
        <c:ser>
          <c:idx val="2"/>
          <c:order val="2"/>
          <c:tx>
            <c:strRef>
              <c:f>Data!$E$38</c:f>
              <c:strCache>
                <c:ptCount val="1"/>
                <c:pt idx="0">
                  <c:v>Total </c:v>
                </c:pt>
              </c:strCache>
            </c:strRef>
          </c:tx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Data!$C$51:$C$54</c:f>
              <c:numCache>
                <c:formatCode>General</c:formatCode>
                <c:ptCount val="4"/>
                <c:pt idx="0">
                  <c:v>93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A6-42DF-A8D1-D07D48860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92896"/>
        <c:axId val="133787008"/>
      </c:lineChart>
      <c:catAx>
        <c:axId val="13378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785472"/>
        <c:crosses val="autoZero"/>
        <c:auto val="1"/>
        <c:lblAlgn val="ctr"/>
        <c:lblOffset val="100"/>
        <c:noMultiLvlLbl val="0"/>
      </c:catAx>
      <c:valAx>
        <c:axId val="133785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783936"/>
        <c:crosses val="autoZero"/>
        <c:crossBetween val="between"/>
      </c:valAx>
      <c:valAx>
        <c:axId val="133787008"/>
        <c:scaling>
          <c:orientation val="minMax"/>
          <c:max val="6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33792896"/>
        <c:crosses val="max"/>
        <c:crossBetween val="between"/>
        <c:minorUnit val="0.2"/>
      </c:valAx>
      <c:catAx>
        <c:axId val="13379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78700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Patients dated and undated - Paediatrics / Interventional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Data!$F$37</c:f>
              <c:strCache>
                <c:ptCount val="1"/>
                <c:pt idx="0">
                  <c:v>Number of patients dated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70C-45F1-A005-B61A135B4BEF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70C-45F1-A005-B61A135B4BE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Data!$G$51:$G$54</c:f>
              <c:numCache>
                <c:formatCode>General</c:formatCode>
                <c:ptCount val="4"/>
                <c:pt idx="0">
                  <c:v>32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D-4688-B9E7-6D6875FF1C6C}"/>
            </c:ext>
          </c:extLst>
        </c:ser>
        <c:ser>
          <c:idx val="1"/>
          <c:order val="1"/>
          <c:tx>
            <c:strRef>
              <c:f>Data!$I$37</c:f>
              <c:strCache>
                <c:ptCount val="1"/>
                <c:pt idx="0">
                  <c:v>Number of patients undated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Data!$J$51:$J$54</c:f>
              <c:numCache>
                <c:formatCode>General</c:formatCode>
                <c:ptCount val="4"/>
                <c:pt idx="0">
                  <c:v>132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3D-4688-B9E7-6D6875FF1C6C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3845376"/>
        <c:axId val="133846912"/>
      </c:barChart>
      <c:lineChart>
        <c:grouping val="standard"/>
        <c:varyColors val="0"/>
        <c:ser>
          <c:idx val="2"/>
          <c:order val="2"/>
          <c:tx>
            <c:strRef>
              <c:f>Data!$E$38</c:f>
              <c:strCache>
                <c:ptCount val="1"/>
                <c:pt idx="0">
                  <c:v>Total </c:v>
                </c:pt>
              </c:strCache>
            </c:strRef>
          </c:tx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Data!$D$51:$D$54</c:f>
              <c:numCache>
                <c:formatCode>General</c:formatCode>
                <c:ptCount val="4"/>
                <c:pt idx="0">
                  <c:v>164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3D-4688-B9E7-6D6875FF1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862528"/>
        <c:axId val="133848448"/>
      </c:lineChart>
      <c:catAx>
        <c:axId val="133845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846912"/>
        <c:crosses val="autoZero"/>
        <c:auto val="1"/>
        <c:lblAlgn val="ctr"/>
        <c:lblOffset val="100"/>
        <c:noMultiLvlLbl val="0"/>
      </c:catAx>
      <c:valAx>
        <c:axId val="133846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845376"/>
        <c:crosses val="autoZero"/>
        <c:crossBetween val="between"/>
      </c:valAx>
      <c:valAx>
        <c:axId val="133848448"/>
        <c:scaling>
          <c:orientation val="minMax"/>
          <c:max val="6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33862528"/>
        <c:crosses val="max"/>
        <c:crossBetween val="between"/>
        <c:minorUnit val="0.2"/>
      </c:valAx>
      <c:catAx>
        <c:axId val="133862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84844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/>
              <a:t>RTT wait (weeks) of longest waiting patient* - Surgical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Data!$B$35</c:f>
              <c:strCache>
                <c:ptCount val="1"/>
                <c:pt idx="0">
                  <c:v>Adults</c:v>
                </c:pt>
              </c:strCache>
            </c:strRef>
          </c:tx>
          <c:spPr>
            <a:ln>
              <a:solidFill>
                <a:srgbClr val="7C2855"/>
              </a:solidFill>
            </a:ln>
          </c:spPr>
          <c:marker>
            <c:spPr>
              <a:solidFill>
                <a:srgbClr val="7C2855"/>
              </a:solidFill>
              <a:ln>
                <a:solidFill>
                  <a:srgbClr val="7C2855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Data!$B$39:$B$43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Data!$L$39:$L$43</c:f>
              <c:numCache>
                <c:formatCode>General</c:formatCode>
                <c:ptCount val="5"/>
                <c:pt idx="0">
                  <c:v>39</c:v>
                </c:pt>
                <c:pt idx="1">
                  <c:v>50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C7-4AED-8CD0-B3D058EEE668}"/>
            </c:ext>
          </c:extLst>
        </c:ser>
        <c:ser>
          <c:idx val="1"/>
          <c:order val="1"/>
          <c:tx>
            <c:strRef>
              <c:f>Data!$B$46</c:f>
              <c:strCache>
                <c:ptCount val="1"/>
                <c:pt idx="0">
                  <c:v>Paediatrics </c:v>
                </c:pt>
              </c:strCache>
            </c:strRef>
          </c:tx>
          <c:spPr>
            <a:ln>
              <a:solidFill>
                <a:srgbClr val="C2307C"/>
              </a:solidFill>
            </a:ln>
          </c:spPr>
          <c:marker>
            <c:spPr>
              <a:solidFill>
                <a:srgbClr val="C2307C"/>
              </a:solidFill>
              <a:ln>
                <a:solidFill>
                  <a:srgbClr val="C2307C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Data!$B$39:$B$43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Data!$L$50:$L$54</c:f>
              <c:numCache>
                <c:formatCode>General</c:formatCode>
                <c:ptCount val="5"/>
                <c:pt idx="0">
                  <c:v>78</c:v>
                </c:pt>
                <c:pt idx="1">
                  <c:v>77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7-4AED-8CD0-B3D058EEE6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2329472"/>
        <c:axId val="132331008"/>
      </c:lineChart>
      <c:catAx>
        <c:axId val="132329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2331008"/>
        <c:crosses val="autoZero"/>
        <c:auto val="1"/>
        <c:lblAlgn val="ctr"/>
        <c:lblOffset val="100"/>
        <c:noMultiLvlLbl val="0"/>
      </c:catAx>
      <c:valAx>
        <c:axId val="132331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23294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/>
              <a:t>RTT Performance- Surgical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Data!$B$35</c:f>
              <c:strCache>
                <c:ptCount val="1"/>
                <c:pt idx="0">
                  <c:v>Adults</c:v>
                </c:pt>
              </c:strCache>
            </c:strRef>
          </c:tx>
          <c:spPr>
            <a:ln>
              <a:solidFill>
                <a:srgbClr val="7C2855"/>
              </a:solidFill>
            </a:ln>
          </c:spPr>
          <c:marker>
            <c:spPr>
              <a:solidFill>
                <a:srgbClr val="7C2855"/>
              </a:solidFill>
              <a:ln>
                <a:solidFill>
                  <a:srgbClr val="7C2855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Data!$B$50:$B$54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Data!$N$39:$N$43</c:f>
              <c:numCache>
                <c:formatCode>0%</c:formatCode>
                <c:ptCount val="5"/>
                <c:pt idx="0">
                  <c:v>0.65</c:v>
                </c:pt>
                <c:pt idx="1">
                  <c:v>0.65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19-4C61-8E23-F04CFC772F93}"/>
            </c:ext>
          </c:extLst>
        </c:ser>
        <c:ser>
          <c:idx val="1"/>
          <c:order val="1"/>
          <c:tx>
            <c:strRef>
              <c:f>Data!$B$46</c:f>
              <c:strCache>
                <c:ptCount val="1"/>
                <c:pt idx="0">
                  <c:v>Paediatrics </c:v>
                </c:pt>
              </c:strCache>
            </c:strRef>
          </c:tx>
          <c:spPr>
            <a:ln>
              <a:solidFill>
                <a:srgbClr val="C2307C"/>
              </a:solidFill>
            </a:ln>
          </c:spPr>
          <c:marker>
            <c:spPr>
              <a:solidFill>
                <a:srgbClr val="C2307C"/>
              </a:solidFill>
              <a:ln>
                <a:solidFill>
                  <a:srgbClr val="C2307C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Data!$B$50:$B$54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Data!$N$50:$N$54</c:f>
              <c:numCache>
                <c:formatCode>0%</c:formatCode>
                <c:ptCount val="5"/>
                <c:pt idx="0">
                  <c:v>0.49380000000000002</c:v>
                </c:pt>
                <c:pt idx="1">
                  <c:v>0.54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19-4C61-8E23-F04CFC772F93}"/>
            </c:ext>
          </c:extLst>
        </c:ser>
        <c:ser>
          <c:idx val="2"/>
          <c:order val="2"/>
          <c:tx>
            <c:strRef>
              <c:f>Data!$P$38</c:f>
              <c:strCache>
                <c:ptCount val="1"/>
                <c:pt idx="0">
                  <c:v>RTT Target 92%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marker>
            <c:symbol val="none"/>
          </c:marker>
          <c:dLbls>
            <c:delete val="1"/>
          </c:dLbls>
          <c:cat>
            <c:strRef>
              <c:f>Data!$B$50:$B$54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Data!$P$40:$P$43</c:f>
              <c:numCache>
                <c:formatCode>0.00%</c:formatCode>
                <c:ptCount val="4"/>
                <c:pt idx="0">
                  <c:v>0.92</c:v>
                </c:pt>
                <c:pt idx="1">
                  <c:v>0.92</c:v>
                </c:pt>
                <c:pt idx="2">
                  <c:v>0.92</c:v>
                </c:pt>
                <c:pt idx="3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19-4C61-8E23-F04CFC772F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2451712"/>
        <c:axId val="132453504"/>
      </c:lineChart>
      <c:catAx>
        <c:axId val="132451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2453504"/>
        <c:crosses val="autoZero"/>
        <c:auto val="1"/>
        <c:lblAlgn val="ctr"/>
        <c:lblOffset val="100"/>
        <c:noMultiLvlLbl val="0"/>
      </c:catAx>
      <c:valAx>
        <c:axId val="132453504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crossAx val="1324517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png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42</xdr:row>
      <xdr:rowOff>146050</xdr:rowOff>
    </xdr:from>
    <xdr:to>
      <xdr:col>17</xdr:col>
      <xdr:colOff>364286</xdr:colOff>
      <xdr:row>46</xdr:row>
      <xdr:rowOff>250576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3550" y="10052050"/>
          <a:ext cx="2761411" cy="993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641350</xdr:colOff>
      <xdr:row>5</xdr:row>
      <xdr:rowOff>3175</xdr:rowOff>
    </xdr:from>
    <xdr:to>
      <xdr:col>8</xdr:col>
      <xdr:colOff>469900</xdr:colOff>
      <xdr:row>19</xdr:row>
      <xdr:rowOff>174625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641350</xdr:colOff>
      <xdr:row>22</xdr:row>
      <xdr:rowOff>84931</xdr:rowOff>
    </xdr:from>
    <xdr:to>
      <xdr:col>8</xdr:col>
      <xdr:colOff>438151</xdr:colOff>
      <xdr:row>38</xdr:row>
      <xdr:rowOff>116681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279399</xdr:colOff>
      <xdr:row>59</xdr:row>
      <xdr:rowOff>150018</xdr:rowOff>
    </xdr:from>
    <xdr:to>
      <xdr:col>17</xdr:col>
      <xdr:colOff>314324</xdr:colOff>
      <xdr:row>76</xdr:row>
      <xdr:rowOff>188118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279399</xdr:colOff>
      <xdr:row>5</xdr:row>
      <xdr:rowOff>3175</xdr:rowOff>
    </xdr:from>
    <xdr:to>
      <xdr:col>17</xdr:col>
      <xdr:colOff>333374</xdr:colOff>
      <xdr:row>19</xdr:row>
      <xdr:rowOff>174625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279399</xdr:colOff>
      <xdr:row>22</xdr:row>
      <xdr:rowOff>84931</xdr:rowOff>
    </xdr:from>
    <xdr:to>
      <xdr:col>17</xdr:col>
      <xdr:colOff>301625</xdr:colOff>
      <xdr:row>38</xdr:row>
      <xdr:rowOff>116681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641350</xdr:colOff>
      <xdr:row>41</xdr:row>
      <xdr:rowOff>26987</xdr:rowOff>
    </xdr:from>
    <xdr:to>
      <xdr:col>8</xdr:col>
      <xdr:colOff>438151</xdr:colOff>
      <xdr:row>57</xdr:row>
      <xdr:rowOff>58737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279399</xdr:colOff>
      <xdr:row>41</xdr:row>
      <xdr:rowOff>26987</xdr:rowOff>
    </xdr:from>
    <xdr:to>
      <xdr:col>17</xdr:col>
      <xdr:colOff>301625</xdr:colOff>
      <xdr:row>57</xdr:row>
      <xdr:rowOff>58737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641350</xdr:colOff>
      <xdr:row>59</xdr:row>
      <xdr:rowOff>150018</xdr:rowOff>
    </xdr:from>
    <xdr:to>
      <xdr:col>8</xdr:col>
      <xdr:colOff>450850</xdr:colOff>
      <xdr:row>76</xdr:row>
      <xdr:rowOff>188118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641350</xdr:colOff>
      <xdr:row>79</xdr:row>
      <xdr:rowOff>69850</xdr:rowOff>
    </xdr:from>
    <xdr:to>
      <xdr:col>8</xdr:col>
      <xdr:colOff>450850</xdr:colOff>
      <xdr:row>96</xdr:row>
      <xdr:rowOff>107950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279399</xdr:colOff>
      <xdr:row>79</xdr:row>
      <xdr:rowOff>69850</xdr:rowOff>
    </xdr:from>
    <xdr:to>
      <xdr:col>17</xdr:col>
      <xdr:colOff>314324</xdr:colOff>
      <xdr:row>96</xdr:row>
      <xdr:rowOff>107950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14</xdr:col>
      <xdr:colOff>661410</xdr:colOff>
      <xdr:row>99</xdr:row>
      <xdr:rowOff>82550</xdr:rowOff>
    </xdr:from>
    <xdr:to>
      <xdr:col>19</xdr:col>
      <xdr:colOff>2337</xdr:colOff>
      <xdr:row>104</xdr:row>
      <xdr:rowOff>139700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205710" y="19754850"/>
          <a:ext cx="2817552" cy="977900"/>
        </a:xfrm>
        <a:prstGeom prst="rect">
          <a:avLst/>
        </a:prstGeom>
      </xdr:spPr>
    </xdr:pic>
    <xdr:clientData/>
  </xdr:twoCellAnchor>
  <xdr:twoCellAnchor>
    <xdr:from>
      <xdr:col>6</xdr:col>
      <xdr:colOff>390525</xdr:colOff>
      <xdr:row>75</xdr:row>
      <xdr:rowOff>85725</xdr:rowOff>
    </xdr:from>
    <xdr:to>
      <xdr:col>8</xdr:col>
      <xdr:colOff>352425</xdr:colOff>
      <xdr:row>76</xdr:row>
      <xdr:rowOff>142875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248275" y="15535275"/>
          <a:ext cx="161925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* Excluding patient choice </a:t>
          </a:r>
        </a:p>
      </xdr:txBody>
    </xdr:sp>
    <xdr:clientData/>
  </xdr:twoCellAnchor>
  <xdr:twoCellAnchor>
    <xdr:from>
      <xdr:col>14</xdr:col>
      <xdr:colOff>809625</xdr:colOff>
      <xdr:row>75</xdr:row>
      <xdr:rowOff>85725</xdr:rowOff>
    </xdr:from>
    <xdr:to>
      <xdr:col>17</xdr:col>
      <xdr:colOff>257175</xdr:colOff>
      <xdr:row>76</xdr:row>
      <xdr:rowOff>142875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2296775" y="15535275"/>
          <a:ext cx="161925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* Excluding patient choice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showGridLines="0" tabSelected="1" zoomScaleNormal="100" workbookViewId="0">
      <selection activeCell="B4" sqref="B4:C4"/>
    </sheetView>
  </sheetViews>
  <sheetFormatPr defaultColWidth="0" defaultRowHeight="17.399999999999999" customHeight="1" zeroHeight="1" x14ac:dyDescent="0.3"/>
  <cols>
    <col min="1" max="1" width="8.6640625" style="13" customWidth="1"/>
    <col min="2" max="2" width="6.109375" customWidth="1"/>
    <col min="3" max="3" width="16.5546875" customWidth="1"/>
    <col min="4" max="4" width="12.6640625" customWidth="1"/>
    <col min="5" max="5" width="5.6640625" customWidth="1"/>
    <col min="6" max="6" width="7.6640625" customWidth="1"/>
    <col min="7" max="7" width="5.6640625" customWidth="1"/>
    <col min="8" max="8" width="7.6640625" customWidth="1"/>
    <col min="9" max="9" width="12.6640625" customWidth="1"/>
    <col min="10" max="10" width="5.6640625" customWidth="1"/>
    <col min="11" max="11" width="7.6640625" customWidth="1"/>
    <col min="12" max="12" width="5.6640625" customWidth="1"/>
    <col min="13" max="13" width="7.6640625" customWidth="1"/>
    <col min="14" max="14" width="12.6640625" customWidth="1"/>
    <col min="15" max="15" width="5.6640625" customWidth="1"/>
    <col min="16" max="16" width="7.6640625" customWidth="1"/>
    <col min="17" max="17" width="5.6640625" customWidth="1"/>
    <col min="18" max="18" width="7.6640625" customWidth="1"/>
    <col min="19" max="19" width="8.6640625" customWidth="1"/>
    <col min="20" max="20" width="8.6640625" style="13" customWidth="1"/>
    <col min="21" max="21" width="0" hidden="1" customWidth="1"/>
    <col min="22" max="16384" width="8.6640625" hidden="1"/>
  </cols>
  <sheetData>
    <row r="1" spans="1:20" s="2" customFormat="1" ht="67.5" customHeight="1" x14ac:dyDescent="0.5">
      <c r="E1" s="91" t="s">
        <v>5</v>
      </c>
      <c r="F1" s="91"/>
      <c r="G1" s="92"/>
      <c r="H1" s="92"/>
      <c r="I1" s="92"/>
      <c r="J1" s="92"/>
      <c r="K1" s="92"/>
      <c r="L1" s="92"/>
      <c r="M1" s="92"/>
      <c r="N1" s="92"/>
      <c r="O1" s="92"/>
    </row>
    <row r="2" spans="1:20" s="3" customFormat="1" ht="28.8" x14ac:dyDescent="0.55000000000000004">
      <c r="G2" s="41" t="s">
        <v>49</v>
      </c>
      <c r="L2" s="42" t="s">
        <v>50</v>
      </c>
      <c r="M2" s="43"/>
      <c r="N2" s="43"/>
      <c r="O2" s="43"/>
    </row>
    <row r="3" spans="1:20" s="13" customFormat="1" ht="11.4" customHeight="1" x14ac:dyDescent="0.5">
      <c r="G3" s="44"/>
      <c r="M3" s="45"/>
      <c r="N3" s="45"/>
      <c r="O3" s="45"/>
    </row>
    <row r="4" spans="1:20" s="13" customFormat="1" ht="36.6" customHeight="1" x14ac:dyDescent="0.5">
      <c r="B4" s="94" t="s">
        <v>44</v>
      </c>
      <c r="C4" s="95"/>
      <c r="G4" s="44"/>
      <c r="M4" s="45"/>
      <c r="N4" s="45"/>
      <c r="O4" s="45"/>
    </row>
    <row r="5" spans="1:20" s="13" customFormat="1" ht="17.399999999999999" customHeight="1" x14ac:dyDescent="0.3"/>
    <row r="6" spans="1:20" ht="29.1" customHeight="1" x14ac:dyDescent="0.3">
      <c r="B6" s="46"/>
      <c r="C6" s="47" t="s">
        <v>53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1:20" ht="17.399999999999999" customHeight="1" x14ac:dyDescent="0.3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20" s="12" customFormat="1" ht="17.399999999999999" customHeight="1" thickBot="1" x14ac:dyDescent="0.35">
      <c r="A8" s="49"/>
      <c r="B8" s="50"/>
      <c r="C8" s="51" t="s">
        <v>41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0"/>
      <c r="P8" s="50"/>
      <c r="Q8" s="50"/>
      <c r="R8" s="50"/>
      <c r="S8" s="50"/>
      <c r="T8" s="49"/>
    </row>
    <row r="9" spans="1:20" ht="17.399999999999999" customHeight="1" thickTop="1" thickBot="1" x14ac:dyDescent="0.35">
      <c r="B9" s="14"/>
      <c r="C9" s="53"/>
      <c r="D9" s="84" t="s">
        <v>12</v>
      </c>
      <c r="E9" s="84"/>
      <c r="F9" s="84"/>
      <c r="G9" s="84"/>
      <c r="H9" s="84"/>
      <c r="I9" s="84" t="s">
        <v>18</v>
      </c>
      <c r="J9" s="84"/>
      <c r="K9" s="84"/>
      <c r="L9" s="84"/>
      <c r="M9" s="84"/>
      <c r="N9" s="84" t="s">
        <v>38</v>
      </c>
      <c r="O9" s="84"/>
      <c r="P9" s="84"/>
      <c r="Q9" s="84"/>
      <c r="R9" s="84"/>
      <c r="S9" s="14"/>
    </row>
    <row r="10" spans="1:20" ht="17.399999999999999" customHeight="1" thickTop="1" thickBot="1" x14ac:dyDescent="0.35">
      <c r="B10" s="14"/>
      <c r="C10" s="54"/>
      <c r="D10" s="55" t="s">
        <v>32</v>
      </c>
      <c r="E10" s="83" t="s">
        <v>33</v>
      </c>
      <c r="F10" s="83"/>
      <c r="G10" s="83" t="s">
        <v>34</v>
      </c>
      <c r="H10" s="83"/>
      <c r="I10" s="55" t="s">
        <v>32</v>
      </c>
      <c r="J10" s="83" t="s">
        <v>33</v>
      </c>
      <c r="K10" s="83"/>
      <c r="L10" s="83" t="s">
        <v>34</v>
      </c>
      <c r="M10" s="83"/>
      <c r="N10" s="55" t="s">
        <v>32</v>
      </c>
      <c r="O10" s="83" t="s">
        <v>33</v>
      </c>
      <c r="P10" s="83"/>
      <c r="Q10" s="83" t="s">
        <v>34</v>
      </c>
      <c r="R10" s="83"/>
      <c r="S10" s="14"/>
    </row>
    <row r="11" spans="1:20" ht="17.399999999999999" customHeight="1" thickTop="1" thickBot="1" x14ac:dyDescent="0.35">
      <c r="B11" s="14"/>
      <c r="C11" s="56" t="s">
        <v>20</v>
      </c>
      <c r="D11" s="57">
        <f>Data!G5</f>
        <v>24</v>
      </c>
      <c r="E11" s="58">
        <f>Data!J5</f>
        <v>5</v>
      </c>
      <c r="F11" s="59">
        <f>IFERROR(E11/D11,0)</f>
        <v>0.20833333333333334</v>
      </c>
      <c r="G11" s="58">
        <f>Data!M5</f>
        <v>19</v>
      </c>
      <c r="H11" s="59">
        <f>IFERROR(G11/D11,0)</f>
        <v>0.79166666666666663</v>
      </c>
      <c r="I11" s="57">
        <f>Data!H5</f>
        <v>157</v>
      </c>
      <c r="J11" s="58">
        <f>Data!K5</f>
        <v>25</v>
      </c>
      <c r="K11" s="59">
        <f>IFERROR(J11/I11,0)</f>
        <v>0.15923566878980891</v>
      </c>
      <c r="L11" s="58">
        <f>Data!N5</f>
        <v>132</v>
      </c>
      <c r="M11" s="59">
        <f>IFERROR(L11/I11,0)</f>
        <v>0.84076433121019112</v>
      </c>
      <c r="N11" s="57">
        <f>Data!I5</f>
        <v>181</v>
      </c>
      <c r="O11" s="60">
        <f>J11+E11</f>
        <v>30</v>
      </c>
      <c r="P11" s="61">
        <f>IFERROR(O11/N11,0)</f>
        <v>0.16574585635359115</v>
      </c>
      <c r="Q11" s="60">
        <f>G11+L11</f>
        <v>151</v>
      </c>
      <c r="R11" s="61">
        <f>IFERROR(Q11/N11,0)</f>
        <v>0.83425414364640882</v>
      </c>
      <c r="S11" s="14"/>
    </row>
    <row r="12" spans="1:20" ht="17.399999999999999" customHeight="1" thickTop="1" thickBot="1" x14ac:dyDescent="0.35">
      <c r="B12" s="14"/>
      <c r="C12" s="62" t="s">
        <v>21</v>
      </c>
      <c r="D12" s="63">
        <f>Data!G13</f>
        <v>0</v>
      </c>
      <c r="E12" s="64">
        <f>Data!J13</f>
        <v>0</v>
      </c>
      <c r="F12" s="65">
        <f>IFERROR(E12/D12,0)</f>
        <v>0</v>
      </c>
      <c r="G12" s="64">
        <f>Data!M13</f>
        <v>0</v>
      </c>
      <c r="H12" s="65">
        <f>IFERROR(G12/D12,0)</f>
        <v>0</v>
      </c>
      <c r="I12" s="63">
        <f>Data!H13</f>
        <v>0</v>
      </c>
      <c r="J12" s="64">
        <f>Data!K13</f>
        <v>0</v>
      </c>
      <c r="K12" s="65">
        <f>IFERROR(J12/I12,0)</f>
        <v>0</v>
      </c>
      <c r="L12" s="64">
        <f>Data!N13</f>
        <v>0</v>
      </c>
      <c r="M12" s="65">
        <f>IFERROR(L12/I12,0)</f>
        <v>0</v>
      </c>
      <c r="N12" s="63">
        <f>Data!I13</f>
        <v>0</v>
      </c>
      <c r="O12" s="66">
        <f>J12+E12</f>
        <v>0</v>
      </c>
      <c r="P12" s="67">
        <f>IFERROR(O12/N12,0)</f>
        <v>0</v>
      </c>
      <c r="Q12" s="66">
        <f t="shared" ref="Q12:Q13" si="0">G12+L12</f>
        <v>0</v>
      </c>
      <c r="R12" s="67">
        <f>IFERROR(Q12/N12,0)</f>
        <v>0</v>
      </c>
      <c r="S12" s="14"/>
    </row>
    <row r="13" spans="1:20" ht="17.399999999999999" customHeight="1" thickTop="1" thickBot="1" x14ac:dyDescent="0.35">
      <c r="B13" s="14"/>
      <c r="C13" s="56" t="s">
        <v>22</v>
      </c>
      <c r="D13" s="57">
        <f>Data!G21</f>
        <v>0</v>
      </c>
      <c r="E13" s="58">
        <f>Data!J21</f>
        <v>0</v>
      </c>
      <c r="F13" s="59">
        <f>IFERROR(E13/D13,0)</f>
        <v>0</v>
      </c>
      <c r="G13" s="58">
        <f>Data!M21</f>
        <v>0</v>
      </c>
      <c r="H13" s="59">
        <f>IFERROR(G13/D13,0)</f>
        <v>0</v>
      </c>
      <c r="I13" s="57">
        <f>Data!H21</f>
        <v>0</v>
      </c>
      <c r="J13" s="58">
        <f>Data!K21</f>
        <v>0</v>
      </c>
      <c r="K13" s="59">
        <f>IFERROR(J13/I13,0)</f>
        <v>0</v>
      </c>
      <c r="L13" s="58">
        <f>Data!N21</f>
        <v>0</v>
      </c>
      <c r="M13" s="59">
        <f>IFERROR(L13/I13,0)</f>
        <v>0</v>
      </c>
      <c r="N13" s="57">
        <f>Data!I21</f>
        <v>0</v>
      </c>
      <c r="O13" s="60">
        <f t="shared" ref="O13" si="1">J13+E13</f>
        <v>0</v>
      </c>
      <c r="P13" s="61">
        <f>IFERROR(O13/N13,0)</f>
        <v>0</v>
      </c>
      <c r="Q13" s="60">
        <f t="shared" si="0"/>
        <v>0</v>
      </c>
      <c r="R13" s="61">
        <f>IFERROR(Q13/N13,0)</f>
        <v>0</v>
      </c>
      <c r="S13" s="14"/>
    </row>
    <row r="14" spans="1:20" ht="17.399999999999999" customHeight="1" thickTop="1" thickBot="1" x14ac:dyDescent="0.35">
      <c r="B14" s="14"/>
      <c r="C14" s="62" t="s">
        <v>23</v>
      </c>
      <c r="D14" s="63">
        <f>Data!G29</f>
        <v>0</v>
      </c>
      <c r="E14" s="64">
        <f>Data!J29</f>
        <v>0</v>
      </c>
      <c r="F14" s="65">
        <f>IFERROR(E14/D14,0)</f>
        <v>0</v>
      </c>
      <c r="G14" s="64">
        <f>Data!M29</f>
        <v>0</v>
      </c>
      <c r="H14" s="65">
        <f>IFERROR(G14/D14,0)</f>
        <v>0</v>
      </c>
      <c r="I14" s="63">
        <f>Data!H29</f>
        <v>0</v>
      </c>
      <c r="J14" s="64">
        <f>Data!K29</f>
        <v>0</v>
      </c>
      <c r="K14" s="65">
        <f>IFERROR(J14/I14,0)</f>
        <v>0</v>
      </c>
      <c r="L14" s="64">
        <f>Data!N29</f>
        <v>0</v>
      </c>
      <c r="M14" s="65">
        <f>IFERROR(L14/I14,0)</f>
        <v>0</v>
      </c>
      <c r="N14" s="63">
        <f>Data!I29</f>
        <v>0</v>
      </c>
      <c r="O14" s="66">
        <f>Data!L29</f>
        <v>0</v>
      </c>
      <c r="P14" s="67">
        <f>IFERROR(O14/N14,0)</f>
        <v>0</v>
      </c>
      <c r="Q14" s="66">
        <f>Data!O29</f>
        <v>0</v>
      </c>
      <c r="R14" s="67">
        <f>IFERROR(Q14/N14,0)</f>
        <v>0</v>
      </c>
      <c r="S14" s="14"/>
    </row>
    <row r="15" spans="1:20" ht="17.399999999999999" customHeight="1" thickTop="1" x14ac:dyDescent="0.3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ht="17.399999999999999" customHeight="1" x14ac:dyDescent="0.3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20" s="12" customFormat="1" ht="17.399999999999999" customHeight="1" thickBot="1" x14ac:dyDescent="0.35">
      <c r="A17" s="49"/>
      <c r="B17" s="50"/>
      <c r="C17" s="51" t="s">
        <v>24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0"/>
      <c r="P17" s="50"/>
      <c r="Q17" s="50"/>
      <c r="R17" s="50"/>
      <c r="S17" s="50"/>
      <c r="T17" s="49"/>
    </row>
    <row r="18" spans="1:20" ht="17.399999999999999" customHeight="1" thickTop="1" thickBot="1" x14ac:dyDescent="0.35">
      <c r="B18" s="14"/>
      <c r="C18" s="68"/>
      <c r="D18" s="84" t="s">
        <v>12</v>
      </c>
      <c r="E18" s="84"/>
      <c r="F18" s="84"/>
      <c r="G18" s="84"/>
      <c r="H18" s="84"/>
      <c r="I18" s="84" t="s">
        <v>18</v>
      </c>
      <c r="J18" s="84"/>
      <c r="K18" s="84"/>
      <c r="L18" s="84"/>
      <c r="M18" s="84"/>
      <c r="N18" s="84" t="s">
        <v>38</v>
      </c>
      <c r="O18" s="84"/>
      <c r="P18" s="84"/>
      <c r="Q18" s="84"/>
      <c r="R18" s="84"/>
      <c r="S18" s="14"/>
    </row>
    <row r="19" spans="1:20" ht="17.399999999999999" customHeight="1" thickTop="1" thickBot="1" x14ac:dyDescent="0.35">
      <c r="B19" s="14"/>
      <c r="C19" s="68"/>
      <c r="D19" s="55" t="s">
        <v>32</v>
      </c>
      <c r="E19" s="83" t="s">
        <v>33</v>
      </c>
      <c r="F19" s="83"/>
      <c r="G19" s="83" t="s">
        <v>34</v>
      </c>
      <c r="H19" s="83"/>
      <c r="I19" s="55" t="s">
        <v>32</v>
      </c>
      <c r="J19" s="83" t="s">
        <v>33</v>
      </c>
      <c r="K19" s="83"/>
      <c r="L19" s="83" t="s">
        <v>34</v>
      </c>
      <c r="M19" s="83"/>
      <c r="N19" s="55" t="s">
        <v>32</v>
      </c>
      <c r="O19" s="83" t="s">
        <v>33</v>
      </c>
      <c r="P19" s="83"/>
      <c r="Q19" s="83" t="s">
        <v>34</v>
      </c>
      <c r="R19" s="83"/>
      <c r="S19" s="14"/>
    </row>
    <row r="20" spans="1:20" ht="17.399999999999999" customHeight="1" thickTop="1" thickBot="1" x14ac:dyDescent="0.35">
      <c r="B20" s="14"/>
      <c r="C20" s="56" t="s">
        <v>20</v>
      </c>
      <c r="D20" s="57">
        <f>Data!G6</f>
        <v>93</v>
      </c>
      <c r="E20" s="58">
        <f>Data!J6</f>
        <v>10</v>
      </c>
      <c r="F20" s="59">
        <f>IFERROR(E20/D20,0)</f>
        <v>0.10752688172043011</v>
      </c>
      <c r="G20" s="58">
        <f>Data!M6</f>
        <v>83</v>
      </c>
      <c r="H20" s="59">
        <f>IFERROR(G20/D20,0)</f>
        <v>0.89247311827956988</v>
      </c>
      <c r="I20" s="57">
        <f>Data!H6</f>
        <v>164</v>
      </c>
      <c r="J20" s="58">
        <f>Data!K6</f>
        <v>32</v>
      </c>
      <c r="K20" s="59">
        <f>IFERROR(J20/I20,0)</f>
        <v>0.1951219512195122</v>
      </c>
      <c r="L20" s="58">
        <f>Data!N6</f>
        <v>132</v>
      </c>
      <c r="M20" s="59">
        <f>IFERROR(L20/I20,0)</f>
        <v>0.80487804878048785</v>
      </c>
      <c r="N20" s="57">
        <f>Data!I6</f>
        <v>257</v>
      </c>
      <c r="O20" s="60">
        <f>J20+E20</f>
        <v>42</v>
      </c>
      <c r="P20" s="61">
        <f>IFERROR(O20/N20,0)</f>
        <v>0.16342412451361868</v>
      </c>
      <c r="Q20" s="60">
        <f>G20+L20</f>
        <v>215</v>
      </c>
      <c r="R20" s="61">
        <f>IFERROR(Q20/N20,0)</f>
        <v>0.83657587548638135</v>
      </c>
      <c r="S20" s="14"/>
    </row>
    <row r="21" spans="1:20" ht="17.399999999999999" customHeight="1" thickTop="1" thickBot="1" x14ac:dyDescent="0.35">
      <c r="B21" s="14"/>
      <c r="C21" s="62" t="s">
        <v>21</v>
      </c>
      <c r="D21" s="63">
        <f>Data!G14</f>
        <v>0</v>
      </c>
      <c r="E21" s="64">
        <f>Data!J14</f>
        <v>0</v>
      </c>
      <c r="F21" s="65">
        <f>IFERROR(E21/D21,0)</f>
        <v>0</v>
      </c>
      <c r="G21" s="64">
        <f>Data!M14</f>
        <v>0</v>
      </c>
      <c r="H21" s="65">
        <f>IFERROR(G21/D21,0)</f>
        <v>0</v>
      </c>
      <c r="I21" s="63">
        <f>Data!H14</f>
        <v>0</v>
      </c>
      <c r="J21" s="64">
        <f>Data!K14</f>
        <v>0</v>
      </c>
      <c r="K21" s="65">
        <f>IFERROR(J21/I21,0)</f>
        <v>0</v>
      </c>
      <c r="L21" s="64">
        <f>Data!N14</f>
        <v>0</v>
      </c>
      <c r="M21" s="65">
        <f>IFERROR(L21/I21,0)</f>
        <v>0</v>
      </c>
      <c r="N21" s="63">
        <f>Data!I14</f>
        <v>0</v>
      </c>
      <c r="O21" s="66">
        <f>J21+E21</f>
        <v>0</v>
      </c>
      <c r="P21" s="67">
        <f>IFERROR(O21/N21,0)</f>
        <v>0</v>
      </c>
      <c r="Q21" s="66">
        <f t="shared" ref="Q21:Q22" si="2">G21+L21</f>
        <v>0</v>
      </c>
      <c r="R21" s="67">
        <f>IFERROR(Q21/N21,0)</f>
        <v>0</v>
      </c>
      <c r="S21" s="14"/>
    </row>
    <row r="22" spans="1:20" ht="17.399999999999999" customHeight="1" thickTop="1" thickBot="1" x14ac:dyDescent="0.35">
      <c r="B22" s="14"/>
      <c r="C22" s="56" t="s">
        <v>22</v>
      </c>
      <c r="D22" s="57">
        <f>Data!G22</f>
        <v>0</v>
      </c>
      <c r="E22" s="58">
        <f>Data!J22</f>
        <v>0</v>
      </c>
      <c r="F22" s="59">
        <f>IFERROR(E22/D22,0)</f>
        <v>0</v>
      </c>
      <c r="G22" s="58">
        <f>Data!M22</f>
        <v>0</v>
      </c>
      <c r="H22" s="59">
        <f>IFERROR(G22/D22,0)</f>
        <v>0</v>
      </c>
      <c r="I22" s="57">
        <f>Data!H22</f>
        <v>0</v>
      </c>
      <c r="J22" s="58">
        <f>Data!K22</f>
        <v>0</v>
      </c>
      <c r="K22" s="59">
        <f>IFERROR(J22/I22,0)</f>
        <v>0</v>
      </c>
      <c r="L22" s="58">
        <f>Data!N22</f>
        <v>0</v>
      </c>
      <c r="M22" s="59">
        <f>IFERROR(L22/I22,0)</f>
        <v>0</v>
      </c>
      <c r="N22" s="57">
        <f>Data!I22</f>
        <v>0</v>
      </c>
      <c r="O22" s="60">
        <f t="shared" ref="O22" si="3">J22+E22</f>
        <v>0</v>
      </c>
      <c r="P22" s="61">
        <f>IFERROR(O22/N22,0)</f>
        <v>0</v>
      </c>
      <c r="Q22" s="60">
        <f t="shared" si="2"/>
        <v>0</v>
      </c>
      <c r="R22" s="61">
        <f>IFERROR(Q22/N22,0)</f>
        <v>0</v>
      </c>
      <c r="S22" s="14"/>
    </row>
    <row r="23" spans="1:20" ht="17.399999999999999" customHeight="1" thickTop="1" thickBot="1" x14ac:dyDescent="0.35">
      <c r="B23" s="14"/>
      <c r="C23" s="62" t="s">
        <v>23</v>
      </c>
      <c r="D23" s="63">
        <f>Data!G30</f>
        <v>0</v>
      </c>
      <c r="E23" s="64">
        <f>Data!J30</f>
        <v>0</v>
      </c>
      <c r="F23" s="65">
        <f>IFERROR(E23/D23,0)</f>
        <v>0</v>
      </c>
      <c r="G23" s="64">
        <f>Data!M30</f>
        <v>0</v>
      </c>
      <c r="H23" s="65">
        <f>IFERROR(G23/D23,0)</f>
        <v>0</v>
      </c>
      <c r="I23" s="63">
        <f>Data!H30</f>
        <v>0</v>
      </c>
      <c r="J23" s="64">
        <f>Data!K30</f>
        <v>0</v>
      </c>
      <c r="K23" s="65">
        <f>IFERROR(J23/I23,0)</f>
        <v>0</v>
      </c>
      <c r="L23" s="64">
        <f>Data!N30</f>
        <v>0</v>
      </c>
      <c r="M23" s="69">
        <f>IFERROR(L23/I23,0)</f>
        <v>0</v>
      </c>
      <c r="N23" s="63">
        <f>Data!I30</f>
        <v>0</v>
      </c>
      <c r="O23" s="66">
        <f>Data!L30</f>
        <v>0</v>
      </c>
      <c r="P23" s="67">
        <f>IFERROR(O23/N23,0)</f>
        <v>0</v>
      </c>
      <c r="Q23" s="66">
        <f>Data!O30</f>
        <v>0</v>
      </c>
      <c r="R23" s="67">
        <f>IFERROR(Q23/N23,0)</f>
        <v>0</v>
      </c>
      <c r="S23" s="14"/>
    </row>
    <row r="24" spans="1:20" ht="17.399999999999999" customHeight="1" thickTop="1" x14ac:dyDescent="0.3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20" s="13" customFormat="1" ht="17.399999999999999" customHeight="1" x14ac:dyDescent="0.3"/>
    <row r="26" spans="1:20" ht="23.4" customHeight="1" x14ac:dyDescent="0.3">
      <c r="B26" s="48"/>
      <c r="C26" s="47" t="s">
        <v>35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</row>
    <row r="27" spans="1:20" ht="17.399999999999999" customHeight="1" x14ac:dyDescent="0.3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20" ht="17.399999999999999" customHeight="1" x14ac:dyDescent="0.3">
      <c r="B28" s="14"/>
      <c r="C28" s="70" t="s">
        <v>41</v>
      </c>
      <c r="D28" s="71"/>
      <c r="E28" s="71"/>
      <c r="F28" s="71"/>
      <c r="G28" s="71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20" ht="5.0999999999999996" customHeight="1" thickBot="1" x14ac:dyDescent="0.35">
      <c r="B29" s="14"/>
      <c r="C29" s="14"/>
      <c r="D29" s="71"/>
      <c r="E29" s="71"/>
      <c r="F29" s="71"/>
      <c r="G29" s="71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20" ht="30.9" customHeight="1" thickTop="1" thickBot="1" x14ac:dyDescent="0.35">
      <c r="B30" s="14"/>
      <c r="C30" s="93"/>
      <c r="D30" s="87" t="s">
        <v>16</v>
      </c>
      <c r="E30" s="87"/>
      <c r="F30" s="87"/>
      <c r="G30" s="87" t="s">
        <v>39</v>
      </c>
      <c r="H30" s="87"/>
      <c r="I30" s="87"/>
      <c r="J30" s="14"/>
      <c r="K30" s="14"/>
      <c r="L30" s="14"/>
      <c r="M30" s="14"/>
      <c r="N30" s="14"/>
      <c r="O30" s="14"/>
      <c r="P30" s="14"/>
      <c r="Q30" s="14"/>
      <c r="R30" s="14"/>
      <c r="S30" s="14"/>
    </row>
    <row r="31" spans="1:20" ht="17.399999999999999" customHeight="1" thickTop="1" thickBot="1" x14ac:dyDescent="0.35">
      <c r="B31" s="14"/>
      <c r="C31" s="93"/>
      <c r="D31" s="72" t="s">
        <v>12</v>
      </c>
      <c r="E31" s="88" t="s">
        <v>36</v>
      </c>
      <c r="F31" s="88"/>
      <c r="G31" s="88" t="s">
        <v>12</v>
      </c>
      <c r="H31" s="88"/>
      <c r="I31" s="72" t="s">
        <v>36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</row>
    <row r="32" spans="1:20" ht="17.399999999999999" customHeight="1" thickTop="1" thickBot="1" x14ac:dyDescent="0.35">
      <c r="B32" s="14"/>
      <c r="C32" s="73" t="s">
        <v>20</v>
      </c>
      <c r="D32" s="74">
        <f>Data!P5</f>
        <v>50</v>
      </c>
      <c r="E32" s="85">
        <f>Data!Q5</f>
        <v>68</v>
      </c>
      <c r="F32" s="85"/>
      <c r="G32" s="86">
        <f>Data!R5</f>
        <v>0.65</v>
      </c>
      <c r="H32" s="86"/>
      <c r="I32" s="75">
        <f>Data!S5</f>
        <v>0.47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1:20" ht="17.399999999999999" customHeight="1" thickTop="1" thickBot="1" x14ac:dyDescent="0.35">
      <c r="B33" s="14"/>
      <c r="C33" s="76" t="s">
        <v>21</v>
      </c>
      <c r="D33" s="77">
        <f>Data!P13</f>
        <v>0</v>
      </c>
      <c r="E33" s="90">
        <f>Data!Q13</f>
        <v>0</v>
      </c>
      <c r="F33" s="90"/>
      <c r="G33" s="89">
        <f>Data!R13</f>
        <v>0</v>
      </c>
      <c r="H33" s="89"/>
      <c r="I33" s="78">
        <f>Data!S13</f>
        <v>0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1:20" ht="17.399999999999999" customHeight="1" thickTop="1" thickBot="1" x14ac:dyDescent="0.35">
      <c r="B34" s="14"/>
      <c r="C34" s="73" t="s">
        <v>22</v>
      </c>
      <c r="D34" s="74">
        <f>Data!P21</f>
        <v>0</v>
      </c>
      <c r="E34" s="85">
        <f>Data!Q21</f>
        <v>0</v>
      </c>
      <c r="F34" s="85"/>
      <c r="G34" s="86">
        <f>Data!R21</f>
        <v>0</v>
      </c>
      <c r="H34" s="86"/>
      <c r="I34" s="75">
        <f>Data!S21</f>
        <v>0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20" ht="17.399999999999999" customHeight="1" thickTop="1" thickBot="1" x14ac:dyDescent="0.35">
      <c r="B35" s="14"/>
      <c r="C35" s="76" t="s">
        <v>23</v>
      </c>
      <c r="D35" s="77">
        <f>Data!P29</f>
        <v>0</v>
      </c>
      <c r="E35" s="90">
        <f>Data!Q29</f>
        <v>0</v>
      </c>
      <c r="F35" s="90"/>
      <c r="G35" s="89">
        <f>Data!R29</f>
        <v>0</v>
      </c>
      <c r="H35" s="89"/>
      <c r="I35" s="78">
        <f>Data!S29</f>
        <v>0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1:20" ht="17.399999999999999" customHeight="1" thickTop="1" x14ac:dyDescent="0.3">
      <c r="B36" s="14"/>
      <c r="C36" s="14"/>
      <c r="D36" s="71"/>
      <c r="E36" s="71"/>
      <c r="F36" s="71"/>
      <c r="G36" s="71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20" ht="17.399999999999999" customHeight="1" x14ac:dyDescent="0.3">
      <c r="B37" s="14"/>
      <c r="C37" s="14"/>
      <c r="D37" s="71"/>
      <c r="E37" s="71"/>
      <c r="F37" s="71"/>
      <c r="G37" s="71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20" ht="17.399999999999999" customHeight="1" x14ac:dyDescent="0.3">
      <c r="B38" s="14"/>
      <c r="C38" s="70" t="s">
        <v>24</v>
      </c>
      <c r="D38" s="71"/>
      <c r="E38" s="71"/>
      <c r="F38" s="71"/>
      <c r="G38" s="71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1:20" ht="7.5" customHeight="1" thickBot="1" x14ac:dyDescent="0.35">
      <c r="B39" s="14"/>
      <c r="C39" s="14"/>
      <c r="D39" s="71"/>
      <c r="E39" s="71"/>
      <c r="F39" s="71"/>
      <c r="G39" s="71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1:20" ht="30.6" customHeight="1" thickTop="1" thickBot="1" x14ac:dyDescent="0.35">
      <c r="B40" s="14"/>
      <c r="C40" s="93"/>
      <c r="D40" s="87" t="s">
        <v>16</v>
      </c>
      <c r="E40" s="87"/>
      <c r="F40" s="87"/>
      <c r="G40" s="87" t="s">
        <v>39</v>
      </c>
      <c r="H40" s="87"/>
      <c r="I40" s="87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1:20" ht="17.399999999999999" customHeight="1" thickTop="1" thickBot="1" x14ac:dyDescent="0.35">
      <c r="B41" s="14"/>
      <c r="C41" s="93"/>
      <c r="D41" s="72" t="s">
        <v>12</v>
      </c>
      <c r="E41" s="88" t="s">
        <v>36</v>
      </c>
      <c r="F41" s="88"/>
      <c r="G41" s="88" t="s">
        <v>12</v>
      </c>
      <c r="H41" s="88"/>
      <c r="I41" s="72" t="s">
        <v>36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1:20" ht="17.399999999999999" customHeight="1" thickTop="1" thickBot="1" x14ac:dyDescent="0.35">
      <c r="B42" s="14"/>
      <c r="C42" s="73" t="s">
        <v>20</v>
      </c>
      <c r="D42" s="74">
        <f>Data!P6</f>
        <v>77</v>
      </c>
      <c r="E42" s="85">
        <f>Data!Q6</f>
        <v>55</v>
      </c>
      <c r="F42" s="85"/>
      <c r="G42" s="86">
        <f>Data!R6</f>
        <v>0.54</v>
      </c>
      <c r="H42" s="86"/>
      <c r="I42" s="75">
        <f>Data!S6</f>
        <v>0.52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1:20" ht="17.399999999999999" customHeight="1" thickTop="1" thickBot="1" x14ac:dyDescent="0.35">
      <c r="B43" s="14"/>
      <c r="C43" s="76" t="s">
        <v>21</v>
      </c>
      <c r="D43" s="77">
        <f>Data!P14</f>
        <v>0</v>
      </c>
      <c r="E43" s="90">
        <f>Data!Q14</f>
        <v>0</v>
      </c>
      <c r="F43" s="90"/>
      <c r="G43" s="89">
        <f>Data!R14</f>
        <v>0</v>
      </c>
      <c r="H43" s="89"/>
      <c r="I43" s="78">
        <f>Data!S14</f>
        <v>0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</row>
    <row r="44" spans="1:20" ht="17.399999999999999" customHeight="1" thickTop="1" thickBot="1" x14ac:dyDescent="0.35">
      <c r="B44" s="14"/>
      <c r="C44" s="73" t="s">
        <v>22</v>
      </c>
      <c r="D44" s="74">
        <f>Data!P22</f>
        <v>0</v>
      </c>
      <c r="E44" s="85">
        <f>Data!Q22</f>
        <v>0</v>
      </c>
      <c r="F44" s="85"/>
      <c r="G44" s="86">
        <f>Data!R22</f>
        <v>0</v>
      </c>
      <c r="H44" s="86"/>
      <c r="I44" s="75">
        <f>Data!S22</f>
        <v>0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1:20" ht="17.399999999999999" customHeight="1" thickTop="1" thickBot="1" x14ac:dyDescent="0.35">
      <c r="B45" s="14"/>
      <c r="C45" s="76" t="s">
        <v>23</v>
      </c>
      <c r="D45" s="77">
        <f>Data!P30</f>
        <v>0</v>
      </c>
      <c r="E45" s="90">
        <f>Data!Q30</f>
        <v>0</v>
      </c>
      <c r="F45" s="90"/>
      <c r="G45" s="89">
        <f>Data!R30</f>
        <v>0</v>
      </c>
      <c r="H45" s="89"/>
      <c r="I45" s="75">
        <f>Data!S30</f>
        <v>0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</row>
    <row r="46" spans="1:20" ht="17.399999999999999" customHeight="1" thickTop="1" x14ac:dyDescent="0.3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</row>
    <row r="47" spans="1:20" s="15" customFormat="1" ht="23.1" customHeight="1" x14ac:dyDescent="0.3">
      <c r="A47" s="79"/>
      <c r="B47" s="80"/>
      <c r="C47" s="80" t="s">
        <v>40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79"/>
    </row>
    <row r="48" spans="1:20" s="13" customFormat="1" ht="17.399999999999999" customHeight="1" x14ac:dyDescent="0.3"/>
    <row r="49" spans="2:2" s="13" customFormat="1" ht="17.399999999999999" customHeight="1" x14ac:dyDescent="0.3">
      <c r="B49" s="81" t="s">
        <v>10</v>
      </c>
    </row>
    <row r="50" spans="2:2" s="13" customFormat="1" ht="17.399999999999999" customHeight="1" x14ac:dyDescent="0.3">
      <c r="B50" s="13" t="s">
        <v>11</v>
      </c>
    </row>
    <row r="51" spans="2:2" s="13" customFormat="1" ht="17.399999999999999" customHeight="1" x14ac:dyDescent="0.3"/>
    <row r="52" spans="2:2" s="13" customFormat="1" ht="17.399999999999999" customHeight="1" x14ac:dyDescent="0.3"/>
  </sheetData>
  <sheetProtection algorithmName="SHA-512" hashValue="gvRQspWdg85AEFcVfuyUBW4HYQjFiUJEyU655tF88uitKTOpjqZSEoQTbrFNM/dzA0/CoJQidJwVaWM4tviGmA==" saltValue="SPZblnegpjHhZaAgIzHcEA==" spinCount="100000" sheet="1" selectLockedCells="1"/>
  <mergeCells count="46">
    <mergeCell ref="Q10:R10"/>
    <mergeCell ref="N9:R9"/>
    <mergeCell ref="D40:F40"/>
    <mergeCell ref="G40:I40"/>
    <mergeCell ref="E41:F41"/>
    <mergeCell ref="G41:H41"/>
    <mergeCell ref="D18:H18"/>
    <mergeCell ref="I18:M18"/>
    <mergeCell ref="E19:F19"/>
    <mergeCell ref="G19:H19"/>
    <mergeCell ref="J19:K19"/>
    <mergeCell ref="D9:H9"/>
    <mergeCell ref="L19:M19"/>
    <mergeCell ref="E10:F10"/>
    <mergeCell ref="G10:H10"/>
    <mergeCell ref="J10:K10"/>
    <mergeCell ref="E45:F45"/>
    <mergeCell ref="G45:H45"/>
    <mergeCell ref="E1:O1"/>
    <mergeCell ref="C40:C41"/>
    <mergeCell ref="C30:C31"/>
    <mergeCell ref="O10:P10"/>
    <mergeCell ref="B4:C4"/>
    <mergeCell ref="E35:F35"/>
    <mergeCell ref="D30:F30"/>
    <mergeCell ref="E43:F43"/>
    <mergeCell ref="G43:H43"/>
    <mergeCell ref="E44:F44"/>
    <mergeCell ref="G44:H44"/>
    <mergeCell ref="N18:R18"/>
    <mergeCell ref="O19:P19"/>
    <mergeCell ref="Q19:R19"/>
    <mergeCell ref="L10:M10"/>
    <mergeCell ref="I9:M9"/>
    <mergeCell ref="E42:F42"/>
    <mergeCell ref="G42:H42"/>
    <mergeCell ref="G30:I30"/>
    <mergeCell ref="G31:H31"/>
    <mergeCell ref="G32:H32"/>
    <mergeCell ref="G33:H33"/>
    <mergeCell ref="G34:H34"/>
    <mergeCell ref="G35:H35"/>
    <mergeCell ref="E31:F31"/>
    <mergeCell ref="E32:F32"/>
    <mergeCell ref="E33:F33"/>
    <mergeCell ref="E34:F34"/>
  </mergeCells>
  <conditionalFormatting sqref="D35 I35">
    <cfRule type="containsErrors" dxfId="13" priority="12">
      <formula>ISERROR(D35)</formula>
    </cfRule>
  </conditionalFormatting>
  <conditionalFormatting sqref="D45">
    <cfRule type="containsErrors" dxfId="12" priority="11">
      <formula>ISERROR(D45)</formula>
    </cfRule>
  </conditionalFormatting>
  <conditionalFormatting sqref="D32:I32 D34:I34 D42:I42 D44:I44 I45">
    <cfRule type="cellIs" dxfId="11" priority="1" operator="between">
      <formula>0</formula>
      <formula>0</formula>
    </cfRule>
  </conditionalFormatting>
  <conditionalFormatting sqref="D33:I33 D35:I35 D43:I43 D45:H45">
    <cfRule type="cellIs" dxfId="10" priority="2" operator="between">
      <formula>0</formula>
      <formula>0</formula>
    </cfRule>
  </conditionalFormatting>
  <conditionalFormatting sqref="D11:R11">
    <cfRule type="cellIs" dxfId="9" priority="7" operator="between">
      <formula>0</formula>
      <formula>0</formula>
    </cfRule>
  </conditionalFormatting>
  <conditionalFormatting sqref="D12:R12">
    <cfRule type="cellIs" dxfId="8" priority="8" operator="between">
      <formula>0</formula>
      <formula>0</formula>
    </cfRule>
  </conditionalFormatting>
  <conditionalFormatting sqref="D13:R13">
    <cfRule type="cellIs" dxfId="7" priority="9" operator="between">
      <formula>0</formula>
      <formula>0</formula>
    </cfRule>
  </conditionalFormatting>
  <conditionalFormatting sqref="D14:R14">
    <cfRule type="cellIs" dxfId="6" priority="10" operator="between">
      <formula>0</formula>
      <formula>0</formula>
    </cfRule>
  </conditionalFormatting>
  <conditionalFormatting sqref="D20:R20">
    <cfRule type="cellIs" dxfId="5" priority="3" operator="between">
      <formula>0</formula>
      <formula>0</formula>
    </cfRule>
  </conditionalFormatting>
  <conditionalFormatting sqref="D21:R21">
    <cfRule type="cellIs" dxfId="4" priority="4" operator="between">
      <formula>0</formula>
      <formula>0</formula>
    </cfRule>
  </conditionalFormatting>
  <conditionalFormatting sqref="D22:R22">
    <cfRule type="cellIs" dxfId="3" priority="5" operator="between">
      <formula>0</formula>
      <formula>0</formula>
    </cfRule>
  </conditionalFormatting>
  <conditionalFormatting sqref="D23:R23">
    <cfRule type="cellIs" dxfId="2" priority="6" operator="between">
      <formula>0</formula>
      <formula>0</formula>
    </cfRule>
  </conditionalFormatting>
  <hyperlinks>
    <hyperlink ref="B4:C4" location="Graphs!A1" display="Graphs!A1" xr:uid="{00000000-0004-0000-0000-000000000000}"/>
  </hyperlinks>
  <pageMargins left="0.7" right="0.7" top="0.75" bottom="0.75" header="0.3" footer="0.3"/>
  <pageSetup paperSize="9" orientation="portrait" r:id="rId1"/>
  <ignoredErrors>
    <ignoredError sqref="F2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18"/>
  <sheetViews>
    <sheetView zoomScaleNormal="100" workbookViewId="0">
      <selection activeCell="B4" sqref="B4:C4"/>
    </sheetView>
  </sheetViews>
  <sheetFormatPr defaultColWidth="0" defaultRowHeight="14.4" zeroHeight="1" x14ac:dyDescent="0.3"/>
  <cols>
    <col min="1" max="1" width="9.6640625" customWidth="1"/>
    <col min="2" max="2" width="13.44140625" customWidth="1"/>
    <col min="3" max="15" width="12.44140625" style="4" customWidth="1"/>
    <col min="16" max="16" width="11.44140625" style="4" customWidth="1"/>
    <col min="17" max="19" width="8.6640625" customWidth="1"/>
    <col min="20" max="21" width="0" hidden="1" customWidth="1"/>
    <col min="22" max="16384" width="8.6640625" hidden="1"/>
  </cols>
  <sheetData>
    <row r="1" spans="1:19" s="2" customFormat="1" ht="67.5" customHeight="1" x14ac:dyDescent="0.5">
      <c r="A1" s="91" t="s">
        <v>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</row>
    <row r="2" spans="1:19" s="3" customFormat="1" ht="31.5" customHeight="1" x14ac:dyDescent="0.3">
      <c r="A2" s="96" t="str">
        <f>Dashboard!L2&amp;" GRAPHS"</f>
        <v>2023/24 GRAPHS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s="13" customFormat="1" ht="14.1" customHeight="1" x14ac:dyDescent="0.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s="13" customFormat="1" ht="39.6" customHeight="1" x14ac:dyDescent="0.5">
      <c r="A4" s="39"/>
      <c r="B4" s="98" t="s">
        <v>43</v>
      </c>
      <c r="C4" s="99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19" s="13" customFormat="1" x14ac:dyDescent="0.3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9" s="13" customFormat="1" x14ac:dyDescent="0.3"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9" s="13" customFormat="1" x14ac:dyDescent="0.3"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9" s="13" customFormat="1" x14ac:dyDescent="0.3"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9" s="13" customFormat="1" x14ac:dyDescent="0.3"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9" s="13" customFormat="1" x14ac:dyDescent="0.3"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9" s="13" customFormat="1" x14ac:dyDescent="0.3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9" s="13" customFormat="1" x14ac:dyDescent="0.3"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9" s="13" customFormat="1" x14ac:dyDescent="0.3"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9" s="13" customFormat="1" x14ac:dyDescent="0.3"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9" s="13" customFormat="1" x14ac:dyDescent="0.3"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9" s="13" customFormat="1" x14ac:dyDescent="0.3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3:17" s="13" customFormat="1" x14ac:dyDescent="0.3"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3:17" s="13" customFormat="1" x14ac:dyDescent="0.3"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3:17" s="13" customFormat="1" x14ac:dyDescent="0.3"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3:17" s="13" customFormat="1" x14ac:dyDescent="0.3"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3:17" s="13" customFormat="1" x14ac:dyDescent="0.3"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3:17" s="13" customFormat="1" x14ac:dyDescent="0.3"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3:17" s="13" customFormat="1" x14ac:dyDescent="0.3"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3:17" s="13" customFormat="1" x14ac:dyDescent="0.3"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3:17" s="13" customFormat="1" x14ac:dyDescent="0.3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3:17" s="13" customFormat="1" x14ac:dyDescent="0.3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3:17" s="13" customFormat="1" x14ac:dyDescent="0.3"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3:17" s="13" customFormat="1" x14ac:dyDescent="0.3"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3:17" s="13" customFormat="1" x14ac:dyDescent="0.3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3:17" s="13" customFormat="1" x14ac:dyDescent="0.3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3:17" s="13" customFormat="1" x14ac:dyDescent="0.3"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3:17" s="13" customFormat="1" x14ac:dyDescent="0.3"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3:16" s="13" customFormat="1" x14ac:dyDescent="0.3"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3:16" s="13" customFormat="1" x14ac:dyDescent="0.3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3:16" s="13" customFormat="1" x14ac:dyDescent="0.3"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3:16" s="13" customFormat="1" x14ac:dyDescent="0.3"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3:16" s="13" customFormat="1" x14ac:dyDescent="0.3"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3:16" s="13" customFormat="1" x14ac:dyDescent="0.3"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3:16" s="13" customFormat="1" x14ac:dyDescent="0.3"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3:16" s="13" customFormat="1" x14ac:dyDescent="0.3"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3:16" s="13" customFormat="1" x14ac:dyDescent="0.3"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3:16" s="13" customFormat="1" x14ac:dyDescent="0.3"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3:16" s="13" customFormat="1" x14ac:dyDescent="0.3"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3:16" s="13" customFormat="1" x14ac:dyDescent="0.3"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3:16" s="13" customFormat="1" x14ac:dyDescent="0.3"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3:16" s="13" customFormat="1" x14ac:dyDescent="0.3"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3:16" s="13" customFormat="1" x14ac:dyDescent="0.3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3:16" s="13" customFormat="1" x14ac:dyDescent="0.3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s="13" customFormat="1" x14ac:dyDescent="0.3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s="13" customFormat="1" x14ac:dyDescent="0.3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s="13" customFormat="1" x14ac:dyDescent="0.3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s="13" customFormat="1" x14ac:dyDescent="0.3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s="13" customFormat="1" x14ac:dyDescent="0.3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s="13" customFormat="1" x14ac:dyDescent="0.3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s="13" customFormat="1" x14ac:dyDescent="0.3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s="13" customFormat="1" x14ac:dyDescent="0.3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s="13" customFormat="1" x14ac:dyDescent="0.3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s="13" customFormat="1" x14ac:dyDescent="0.3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s="13" customFormat="1" x14ac:dyDescent="0.3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s="13" customFormat="1" x14ac:dyDescent="0.3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s="13" customFormat="1" x14ac:dyDescent="0.3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s="13" customFormat="1" x14ac:dyDescent="0.3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s="13" customFormat="1" x14ac:dyDescent="0.3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s="13" customFormat="1" x14ac:dyDescent="0.3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s="13" customFormat="1" x14ac:dyDescent="0.3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s="13" customFormat="1" x14ac:dyDescent="0.3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s="13" customFormat="1" x14ac:dyDescent="0.3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s="13" customFormat="1" x14ac:dyDescent="0.3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s="13" customFormat="1" x14ac:dyDescent="0.3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s="13" customFormat="1" x14ac:dyDescent="0.3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s="13" customFormat="1" x14ac:dyDescent="0.3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s="13" customFormat="1" x14ac:dyDescent="0.3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s="13" customFormat="1" x14ac:dyDescent="0.3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s="13" customFormat="1" x14ac:dyDescent="0.3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s="13" customFormat="1" x14ac:dyDescent="0.3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s="13" customFormat="1" x14ac:dyDescent="0.3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s="13" customFormat="1" x14ac:dyDescent="0.3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s="13" customFormat="1" x14ac:dyDescent="0.3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s="13" customFormat="1" x14ac:dyDescent="0.3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s="13" customFormat="1" x14ac:dyDescent="0.3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s="13" customFormat="1" x14ac:dyDescent="0.3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s="13" customFormat="1" x14ac:dyDescent="0.3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s="13" customFormat="1" x14ac:dyDescent="0.3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s="13" customFormat="1" x14ac:dyDescent="0.3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s="13" customFormat="1" x14ac:dyDescent="0.3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s="13" customFormat="1" x14ac:dyDescent="0.3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s="13" customFormat="1" x14ac:dyDescent="0.3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s="13" customFormat="1" x14ac:dyDescent="0.3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s="13" customFormat="1" x14ac:dyDescent="0.3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s="13" customFormat="1" x14ac:dyDescent="0.3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s="13" customFormat="1" x14ac:dyDescent="0.3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s="13" customFormat="1" x14ac:dyDescent="0.3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s="13" customFormat="1" x14ac:dyDescent="0.3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s="13" customFormat="1" x14ac:dyDescent="0.3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s="13" customFormat="1" x14ac:dyDescent="0.3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s="13" customFormat="1" x14ac:dyDescent="0.3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2:16" s="13" customFormat="1" x14ac:dyDescent="0.3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2:16" s="13" customFormat="1" x14ac:dyDescent="0.3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2:16" s="13" customFormat="1" x14ac:dyDescent="0.3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2:16" s="13" customFormat="1" x14ac:dyDescent="0.3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2:16" s="14" customFormat="1" x14ac:dyDescent="0.3"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</row>
    <row r="102" spans="2:16" s="14" customFormat="1" x14ac:dyDescent="0.3">
      <c r="B102" s="82" t="s">
        <v>10</v>
      </c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</row>
    <row r="103" spans="2:16" s="14" customFormat="1" x14ac:dyDescent="0.3">
      <c r="B103" s="14" t="s">
        <v>11</v>
      </c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</row>
    <row r="104" spans="2:16" s="14" customFormat="1" x14ac:dyDescent="0.3"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</row>
    <row r="105" spans="2:16" s="14" customFormat="1" x14ac:dyDescent="0.3"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</row>
    <row r="106" spans="2:16" s="13" customFormat="1" hidden="1" x14ac:dyDescent="0.3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2:16" s="13" customFormat="1" hidden="1" x14ac:dyDescent="0.3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2:16" s="13" customFormat="1" hidden="1" x14ac:dyDescent="0.3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2:16" s="13" customFormat="1" hidden="1" x14ac:dyDescent="0.3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2:16" s="13" customFormat="1" hidden="1" x14ac:dyDescent="0.3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2:16" s="13" customFormat="1" hidden="1" x14ac:dyDescent="0.3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2:16" s="13" customFormat="1" hidden="1" x14ac:dyDescent="0.3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s="13" customFormat="1" hidden="1" x14ac:dyDescent="0.3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s="13" customFormat="1" hidden="1" x14ac:dyDescent="0.3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s="13" customFormat="1" hidden="1" x14ac:dyDescent="0.3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s="13" customFormat="1" hidden="1" x14ac:dyDescent="0.3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s="13" customFormat="1" hidden="1" x14ac:dyDescent="0.3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s="13" customFormat="1" hidden="1" x14ac:dyDescent="0.3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</sheetData>
  <sheetProtection algorithmName="SHA-512" hashValue="KoDcPBcZ1IdPzj7SuGEaHApirDVyc6CBgI3WIbIE7gXMHmIVAHzrWhJbE2dIvtTn9ZwTsIVVZnGjBXJ6WChxwQ==" saltValue="FjAZkPGd2Z0eVTfGQOXd7g==" spinCount="100000" sheet="1" objects="1" scenarios="1" selectLockedCells="1"/>
  <mergeCells count="3">
    <mergeCell ref="A1:S1"/>
    <mergeCell ref="A2:S2"/>
    <mergeCell ref="B4:C4"/>
  </mergeCells>
  <hyperlinks>
    <hyperlink ref="B4:C4" location="Dashboard!A1" display="Dashboard!A1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S55"/>
  <sheetViews>
    <sheetView zoomScale="80" zoomScaleNormal="80" workbookViewId="0">
      <selection activeCell="U48" sqref="U48"/>
    </sheetView>
  </sheetViews>
  <sheetFormatPr defaultRowHeight="14.4" x14ac:dyDescent="0.3"/>
  <cols>
    <col min="1" max="1" width="4.88671875" customWidth="1"/>
    <col min="2" max="2" width="34.88671875" customWidth="1"/>
    <col min="3" max="17" width="12.109375" style="1" customWidth="1"/>
    <col min="18" max="19" width="12.109375" style="35" customWidth="1"/>
  </cols>
  <sheetData>
    <row r="1" spans="1:19" s="5" customFormat="1" ht="25.8" x14ac:dyDescent="0.5">
      <c r="A1" s="5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31"/>
      <c r="S1" s="31"/>
    </row>
    <row r="2" spans="1:19" s="6" customFormat="1" ht="25.8" x14ac:dyDescent="0.5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32"/>
      <c r="S2" s="32"/>
    </row>
    <row r="3" spans="1:19" ht="24" customHeight="1" x14ac:dyDescent="0.3">
      <c r="C3" s="107" t="s">
        <v>8</v>
      </c>
      <c r="D3" s="107" t="s">
        <v>9</v>
      </c>
      <c r="E3" s="107" t="s">
        <v>47</v>
      </c>
      <c r="F3" s="107" t="s">
        <v>48</v>
      </c>
      <c r="G3" s="100" t="s">
        <v>25</v>
      </c>
      <c r="H3" s="101"/>
      <c r="I3" s="102"/>
      <c r="J3" s="100" t="s">
        <v>26</v>
      </c>
      <c r="K3" s="101"/>
      <c r="L3" s="102"/>
      <c r="M3" s="100" t="s">
        <v>27</v>
      </c>
      <c r="N3" s="101"/>
      <c r="O3" s="102"/>
      <c r="P3" s="103" t="s">
        <v>28</v>
      </c>
      <c r="Q3" s="104"/>
      <c r="R3" s="105" t="s">
        <v>29</v>
      </c>
      <c r="S3" s="106"/>
    </row>
    <row r="4" spans="1:19" x14ac:dyDescent="0.3">
      <c r="C4" s="107"/>
      <c r="D4" s="107"/>
      <c r="E4" s="107"/>
      <c r="F4" s="107"/>
      <c r="G4" s="10" t="s">
        <v>30</v>
      </c>
      <c r="H4" s="10" t="s">
        <v>13</v>
      </c>
      <c r="I4" s="10" t="s">
        <v>19</v>
      </c>
      <c r="J4" s="10" t="s">
        <v>30</v>
      </c>
      <c r="K4" s="10" t="s">
        <v>13</v>
      </c>
      <c r="L4" s="10" t="s">
        <v>19</v>
      </c>
      <c r="M4" s="10" t="s">
        <v>30</v>
      </c>
      <c r="N4" s="10" t="s">
        <v>13</v>
      </c>
      <c r="O4" s="10" t="s">
        <v>19</v>
      </c>
      <c r="P4" s="10" t="s">
        <v>30</v>
      </c>
      <c r="Q4" s="10" t="s">
        <v>13</v>
      </c>
      <c r="R4" s="33" t="s">
        <v>30</v>
      </c>
      <c r="S4" s="33" t="s">
        <v>13</v>
      </c>
    </row>
    <row r="5" spans="1:19" x14ac:dyDescent="0.3">
      <c r="B5" s="11" t="s">
        <v>6</v>
      </c>
      <c r="C5" s="9" t="s">
        <v>52</v>
      </c>
      <c r="D5" s="9">
        <v>2023</v>
      </c>
      <c r="E5" s="9" t="s">
        <v>6</v>
      </c>
      <c r="F5" s="9" t="s">
        <v>37</v>
      </c>
      <c r="G5" s="9">
        <v>24</v>
      </c>
      <c r="H5" s="9">
        <v>157</v>
      </c>
      <c r="I5" s="9">
        <v>181</v>
      </c>
      <c r="J5" s="9">
        <v>5</v>
      </c>
      <c r="K5" s="9">
        <v>25</v>
      </c>
      <c r="L5" s="9">
        <v>30</v>
      </c>
      <c r="M5" s="9">
        <v>19</v>
      </c>
      <c r="N5" s="9">
        <v>132</v>
      </c>
      <c r="O5" s="9">
        <v>151</v>
      </c>
      <c r="P5" s="9">
        <v>50</v>
      </c>
      <c r="Q5" s="9">
        <v>68</v>
      </c>
      <c r="R5" s="34">
        <v>0.65</v>
      </c>
      <c r="S5" s="34">
        <v>0.47</v>
      </c>
    </row>
    <row r="6" spans="1:19" x14ac:dyDescent="0.3">
      <c r="B6" s="11" t="s">
        <v>7</v>
      </c>
      <c r="C6" s="9" t="s">
        <v>52</v>
      </c>
      <c r="D6" s="9">
        <v>2023</v>
      </c>
      <c r="E6" s="9" t="s">
        <v>7</v>
      </c>
      <c r="F6" s="9" t="s">
        <v>46</v>
      </c>
      <c r="G6" s="9">
        <v>93</v>
      </c>
      <c r="H6" s="9">
        <v>164</v>
      </c>
      <c r="I6" s="9">
        <v>257</v>
      </c>
      <c r="J6" s="9">
        <v>10</v>
      </c>
      <c r="K6" s="9">
        <v>32</v>
      </c>
      <c r="L6" s="9">
        <v>42</v>
      </c>
      <c r="M6" s="9">
        <v>83</v>
      </c>
      <c r="N6" s="9">
        <v>132</v>
      </c>
      <c r="O6" s="9">
        <v>215</v>
      </c>
      <c r="P6" s="9">
        <v>77</v>
      </c>
      <c r="Q6" s="9">
        <v>55</v>
      </c>
      <c r="R6" s="34">
        <v>0.54</v>
      </c>
      <c r="S6" s="34">
        <v>0.52</v>
      </c>
    </row>
    <row r="9" spans="1:19" s="5" customFormat="1" ht="25.8" x14ac:dyDescent="0.5">
      <c r="A9" s="5" t="s">
        <v>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31"/>
      <c r="S9" s="31"/>
    </row>
    <row r="10" spans="1:19" s="6" customFormat="1" ht="25.8" x14ac:dyDescent="0.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32"/>
      <c r="S10" s="32"/>
    </row>
    <row r="11" spans="1:19" ht="24" customHeight="1" x14ac:dyDescent="0.3">
      <c r="C11" s="107" t="s">
        <v>8</v>
      </c>
      <c r="D11" s="107" t="s">
        <v>9</v>
      </c>
      <c r="E11" s="107" t="s">
        <v>47</v>
      </c>
      <c r="F11" s="107" t="s">
        <v>48</v>
      </c>
      <c r="G11" s="100" t="s">
        <v>25</v>
      </c>
      <c r="H11" s="101"/>
      <c r="I11" s="102"/>
      <c r="J11" s="100" t="s">
        <v>26</v>
      </c>
      <c r="K11" s="101"/>
      <c r="L11" s="102"/>
      <c r="M11" s="100" t="s">
        <v>27</v>
      </c>
      <c r="N11" s="101"/>
      <c r="O11" s="102"/>
      <c r="P11" s="103" t="s">
        <v>28</v>
      </c>
      <c r="Q11" s="104"/>
      <c r="R11" s="105" t="s">
        <v>29</v>
      </c>
      <c r="S11" s="106"/>
    </row>
    <row r="12" spans="1:19" x14ac:dyDescent="0.3">
      <c r="C12" s="107"/>
      <c r="D12" s="107"/>
      <c r="E12" s="107"/>
      <c r="F12" s="107"/>
      <c r="G12" s="10" t="s">
        <v>30</v>
      </c>
      <c r="H12" s="10" t="s">
        <v>13</v>
      </c>
      <c r="I12" s="10" t="s">
        <v>19</v>
      </c>
      <c r="J12" s="10" t="s">
        <v>30</v>
      </c>
      <c r="K12" s="10" t="s">
        <v>13</v>
      </c>
      <c r="L12" s="10" t="s">
        <v>19</v>
      </c>
      <c r="M12" s="10" t="s">
        <v>30</v>
      </c>
      <c r="N12" s="10" t="s">
        <v>13</v>
      </c>
      <c r="O12" s="10" t="s">
        <v>19</v>
      </c>
      <c r="P12" s="10" t="s">
        <v>30</v>
      </c>
      <c r="Q12" s="10" t="s">
        <v>13</v>
      </c>
      <c r="R12" s="33" t="s">
        <v>30</v>
      </c>
      <c r="S12" s="33" t="s">
        <v>13</v>
      </c>
    </row>
    <row r="13" spans="1:19" x14ac:dyDescent="0.3">
      <c r="B13" s="11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34"/>
      <c r="S13" s="34"/>
    </row>
    <row r="14" spans="1:19" x14ac:dyDescent="0.3">
      <c r="B14" s="11" t="s">
        <v>7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34"/>
      <c r="S14" s="34"/>
    </row>
    <row r="17" spans="1:19" s="5" customFormat="1" ht="25.8" x14ac:dyDescent="0.5">
      <c r="A17" s="5" t="s">
        <v>2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31"/>
      <c r="S17" s="31"/>
    </row>
    <row r="18" spans="1:19" s="6" customFormat="1" ht="25.8" x14ac:dyDescent="0.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32"/>
      <c r="S18" s="32"/>
    </row>
    <row r="19" spans="1:19" ht="24" customHeight="1" x14ac:dyDescent="0.3">
      <c r="C19" s="107" t="s">
        <v>8</v>
      </c>
      <c r="D19" s="107" t="s">
        <v>9</v>
      </c>
      <c r="E19" s="107" t="s">
        <v>47</v>
      </c>
      <c r="F19" s="107" t="s">
        <v>48</v>
      </c>
      <c r="G19" s="100" t="s">
        <v>25</v>
      </c>
      <c r="H19" s="101"/>
      <c r="I19" s="102"/>
      <c r="J19" s="100" t="s">
        <v>26</v>
      </c>
      <c r="K19" s="101"/>
      <c r="L19" s="102"/>
      <c r="M19" s="100" t="s">
        <v>27</v>
      </c>
      <c r="N19" s="101"/>
      <c r="O19" s="102"/>
      <c r="P19" s="103" t="s">
        <v>28</v>
      </c>
      <c r="Q19" s="104"/>
      <c r="R19" s="105" t="s">
        <v>29</v>
      </c>
      <c r="S19" s="106"/>
    </row>
    <row r="20" spans="1:19" x14ac:dyDescent="0.3">
      <c r="C20" s="107"/>
      <c r="D20" s="107"/>
      <c r="E20" s="107"/>
      <c r="F20" s="107"/>
      <c r="G20" s="10" t="s">
        <v>30</v>
      </c>
      <c r="H20" s="10" t="s">
        <v>13</v>
      </c>
      <c r="I20" s="10" t="s">
        <v>19</v>
      </c>
      <c r="J20" s="10" t="s">
        <v>30</v>
      </c>
      <c r="K20" s="10" t="s">
        <v>13</v>
      </c>
      <c r="L20" s="10" t="s">
        <v>19</v>
      </c>
      <c r="M20" s="10" t="s">
        <v>30</v>
      </c>
      <c r="N20" s="10" t="s">
        <v>13</v>
      </c>
      <c r="O20" s="10" t="s">
        <v>19</v>
      </c>
      <c r="P20" s="10" t="s">
        <v>30</v>
      </c>
      <c r="Q20" s="10" t="s">
        <v>13</v>
      </c>
      <c r="R20" s="33" t="s">
        <v>30</v>
      </c>
      <c r="S20" s="33" t="s">
        <v>13</v>
      </c>
    </row>
    <row r="21" spans="1:19" x14ac:dyDescent="0.3">
      <c r="B21" s="11" t="s">
        <v>6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34"/>
      <c r="S21" s="34"/>
    </row>
    <row r="22" spans="1:19" x14ac:dyDescent="0.3">
      <c r="B22" s="11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34"/>
      <c r="S22" s="34"/>
    </row>
    <row r="25" spans="1:19" s="5" customFormat="1" ht="25.8" x14ac:dyDescent="0.5">
      <c r="A25" s="5" t="s">
        <v>3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31"/>
      <c r="S25" s="31"/>
    </row>
    <row r="26" spans="1:19" s="6" customFormat="1" ht="25.8" x14ac:dyDescent="0.5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32"/>
      <c r="S26" s="32"/>
    </row>
    <row r="27" spans="1:19" ht="24" customHeight="1" x14ac:dyDescent="0.3">
      <c r="C27" s="107" t="s">
        <v>8</v>
      </c>
      <c r="D27" s="107" t="s">
        <v>9</v>
      </c>
      <c r="E27" s="107" t="s">
        <v>47</v>
      </c>
      <c r="F27" s="107" t="s">
        <v>48</v>
      </c>
      <c r="G27" s="100" t="s">
        <v>25</v>
      </c>
      <c r="H27" s="101"/>
      <c r="I27" s="102"/>
      <c r="J27" s="100" t="s">
        <v>26</v>
      </c>
      <c r="K27" s="101"/>
      <c r="L27" s="102"/>
      <c r="M27" s="100" t="s">
        <v>27</v>
      </c>
      <c r="N27" s="101"/>
      <c r="O27" s="102"/>
      <c r="P27" s="103" t="s">
        <v>28</v>
      </c>
      <c r="Q27" s="104"/>
      <c r="R27" s="105" t="s">
        <v>29</v>
      </c>
      <c r="S27" s="106"/>
    </row>
    <row r="28" spans="1:19" x14ac:dyDescent="0.3">
      <c r="C28" s="107"/>
      <c r="D28" s="107"/>
      <c r="E28" s="107"/>
      <c r="F28" s="107"/>
      <c r="G28" s="10" t="s">
        <v>30</v>
      </c>
      <c r="H28" s="10" t="s">
        <v>13</v>
      </c>
      <c r="I28" s="10" t="s">
        <v>19</v>
      </c>
      <c r="J28" s="10" t="s">
        <v>30</v>
      </c>
      <c r="K28" s="10" t="s">
        <v>13</v>
      </c>
      <c r="L28" s="10" t="s">
        <v>19</v>
      </c>
      <c r="M28" s="10" t="s">
        <v>30</v>
      </c>
      <c r="N28" s="10" t="s">
        <v>13</v>
      </c>
      <c r="O28" s="10" t="s">
        <v>19</v>
      </c>
      <c r="P28" s="10" t="s">
        <v>30</v>
      </c>
      <c r="Q28" s="10" t="s">
        <v>13</v>
      </c>
      <c r="R28" s="33" t="s">
        <v>30</v>
      </c>
      <c r="S28" s="33" t="s">
        <v>13</v>
      </c>
    </row>
    <row r="29" spans="1:19" x14ac:dyDescent="0.3">
      <c r="B29" s="11" t="s">
        <v>6</v>
      </c>
      <c r="C29" s="9"/>
      <c r="D29" s="9"/>
      <c r="E29" s="2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34"/>
      <c r="S29" s="34"/>
    </row>
    <row r="30" spans="1:19" x14ac:dyDescent="0.3">
      <c r="B30" s="11" t="s">
        <v>7</v>
      </c>
      <c r="C30" s="9"/>
      <c r="D30" s="9"/>
      <c r="E30" s="2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34"/>
      <c r="S30" s="34"/>
    </row>
    <row r="33" spans="2:19" s="17" customFormat="1" ht="21" x14ac:dyDescent="0.4">
      <c r="B33" s="19" t="s">
        <v>42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36"/>
      <c r="S33" s="36"/>
    </row>
    <row r="34" spans="2:19" x14ac:dyDescent="0.3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/>
      <c r="R34" s="37"/>
      <c r="S34" s="37"/>
    </row>
    <row r="35" spans="2:19" x14ac:dyDescent="0.3">
      <c r="B35" t="s">
        <v>37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/>
      <c r="R35" s="37"/>
      <c r="S35" s="37"/>
    </row>
    <row r="36" spans="2:19" ht="3.9" customHeight="1" x14ac:dyDescent="0.3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/>
      <c r="R36" s="37"/>
      <c r="S36" s="37"/>
    </row>
    <row r="37" spans="2:19" s="12" customFormat="1" ht="31.5" customHeight="1" x14ac:dyDescent="0.3">
      <c r="B37" s="21"/>
      <c r="C37" s="108" t="s">
        <v>31</v>
      </c>
      <c r="D37" s="110"/>
      <c r="E37" s="109"/>
      <c r="F37" s="108" t="s">
        <v>14</v>
      </c>
      <c r="G37" s="110"/>
      <c r="H37" s="109"/>
      <c r="I37" s="108" t="s">
        <v>15</v>
      </c>
      <c r="J37" s="110"/>
      <c r="K37" s="109"/>
      <c r="L37" s="108" t="s">
        <v>16</v>
      </c>
      <c r="M37" s="109"/>
      <c r="N37" s="108" t="s">
        <v>17</v>
      </c>
      <c r="O37" s="109"/>
      <c r="P37" s="22"/>
      <c r="R37" s="38"/>
      <c r="S37" s="38"/>
    </row>
    <row r="38" spans="2:19" ht="28.8" x14ac:dyDescent="0.3">
      <c r="B38" s="23"/>
      <c r="C38" s="24" t="s">
        <v>12</v>
      </c>
      <c r="D38" s="24" t="s">
        <v>13</v>
      </c>
      <c r="E38" s="24" t="s">
        <v>4</v>
      </c>
      <c r="F38" s="24" t="s">
        <v>12</v>
      </c>
      <c r="G38" s="24" t="s">
        <v>13</v>
      </c>
      <c r="H38" s="24" t="s">
        <v>4</v>
      </c>
      <c r="I38" s="24" t="s">
        <v>12</v>
      </c>
      <c r="J38" s="24" t="s">
        <v>13</v>
      </c>
      <c r="K38" s="24" t="s">
        <v>4</v>
      </c>
      <c r="L38" s="24" t="s">
        <v>12</v>
      </c>
      <c r="M38" s="24" t="s">
        <v>13</v>
      </c>
      <c r="N38" s="24" t="s">
        <v>12</v>
      </c>
      <c r="O38" s="24" t="s">
        <v>18</v>
      </c>
      <c r="P38" s="25" t="s">
        <v>45</v>
      </c>
      <c r="Q38"/>
      <c r="R38" s="37"/>
      <c r="S38" s="37"/>
    </row>
    <row r="39" spans="2:19" x14ac:dyDescent="0.3">
      <c r="B39" s="23" t="s">
        <v>51</v>
      </c>
      <c r="C39" s="26">
        <v>23</v>
      </c>
      <c r="D39" s="26">
        <v>216</v>
      </c>
      <c r="E39" s="26">
        <v>239</v>
      </c>
      <c r="F39" s="26">
        <v>8</v>
      </c>
      <c r="G39" s="26">
        <v>24</v>
      </c>
      <c r="H39" s="26">
        <v>32</v>
      </c>
      <c r="I39" s="26">
        <v>15</v>
      </c>
      <c r="J39" s="26">
        <v>192</v>
      </c>
      <c r="K39" s="26">
        <v>207</v>
      </c>
      <c r="L39" s="26">
        <v>39</v>
      </c>
      <c r="M39" s="26">
        <v>67</v>
      </c>
      <c r="N39" s="30">
        <v>0.65</v>
      </c>
      <c r="O39" s="30">
        <v>0.48970000000000002</v>
      </c>
      <c r="P39" s="27">
        <v>0.92</v>
      </c>
      <c r="Q39"/>
      <c r="R39" s="37"/>
      <c r="S39" s="37"/>
    </row>
    <row r="40" spans="2:19" x14ac:dyDescent="0.3">
      <c r="B40" s="23" t="s">
        <v>20</v>
      </c>
      <c r="C40" s="26">
        <f>IF(Data!G5=0,NA(),Data!G5)</f>
        <v>24</v>
      </c>
      <c r="D40" s="26">
        <f>IF(Data!H5=0,NA(),Data!H5)</f>
        <v>157</v>
      </c>
      <c r="E40" s="26">
        <f>IF(Data!I5=0,NA(),Data!I5)</f>
        <v>181</v>
      </c>
      <c r="F40" s="26">
        <f>IF(Data!J5=0,NA(),Data!J5)</f>
        <v>5</v>
      </c>
      <c r="G40" s="26">
        <f>IF(Data!K5=0,NA(),Data!K5)</f>
        <v>25</v>
      </c>
      <c r="H40" s="26">
        <f>IF(Data!L5=0,NA(),Data!L5)</f>
        <v>30</v>
      </c>
      <c r="I40" s="26">
        <f>IF(Data!M5=0,NA(),Data!M5)</f>
        <v>19</v>
      </c>
      <c r="J40" s="26">
        <f>IF(Data!N5=0,NA(),Data!N5)</f>
        <v>132</v>
      </c>
      <c r="K40" s="26">
        <f>IF(Data!O5=0,NA(),Data!O5)</f>
        <v>151</v>
      </c>
      <c r="L40" s="26">
        <f>IF(Data!P5=0,NA(),Data!P5)</f>
        <v>50</v>
      </c>
      <c r="M40" s="26">
        <f>IF(Data!Q5=0,NA(),Data!Q5)</f>
        <v>68</v>
      </c>
      <c r="N40" s="30">
        <f>IF(Data!R5=0,NA(),Data!R5)</f>
        <v>0.65</v>
      </c>
      <c r="O40" s="30">
        <f>IF(Data!S5=0,NA(),Data!S5)</f>
        <v>0.47</v>
      </c>
      <c r="P40" s="27">
        <v>0.92</v>
      </c>
      <c r="Q40"/>
      <c r="R40" s="37"/>
      <c r="S40" s="37"/>
    </row>
    <row r="41" spans="2:19" x14ac:dyDescent="0.3">
      <c r="B41" s="23" t="s">
        <v>21</v>
      </c>
      <c r="C41" s="26" t="e">
        <f>IF(Data!G13=0,NA(),Data!G13)</f>
        <v>#N/A</v>
      </c>
      <c r="D41" s="26" t="e">
        <f>IF(Data!H13=0,NA(),Data!H13)</f>
        <v>#N/A</v>
      </c>
      <c r="E41" s="26" t="e">
        <f>IF(Data!I13=0,NA(),Data!I13)</f>
        <v>#N/A</v>
      </c>
      <c r="F41" s="26" t="e">
        <f>IF(Data!J13=0,NA(),Data!J13)</f>
        <v>#N/A</v>
      </c>
      <c r="G41" s="26" t="e">
        <f>IF(Data!K13=0,NA(),Data!K13)</f>
        <v>#N/A</v>
      </c>
      <c r="H41" s="26" t="e">
        <f>IF(Data!L13=0,NA(),Data!L13)</f>
        <v>#N/A</v>
      </c>
      <c r="I41" s="26" t="e">
        <f>IF(Data!M13=0,NA(),Data!M13)</f>
        <v>#N/A</v>
      </c>
      <c r="J41" s="26" t="e">
        <f>IF(Data!N13=0,NA(),Data!N13)</f>
        <v>#N/A</v>
      </c>
      <c r="K41" s="26" t="e">
        <f>IF(Data!O13=0,NA(),Data!O13)</f>
        <v>#N/A</v>
      </c>
      <c r="L41" s="26" t="e">
        <f>IF(Data!P13=0,NA(),Data!P13)</f>
        <v>#N/A</v>
      </c>
      <c r="M41" s="26" t="e">
        <f>IF(Data!Q13=0,NA(),Data!Q13)</f>
        <v>#N/A</v>
      </c>
      <c r="N41" s="30" t="e">
        <f>IF(Data!R13=0,NA(),Data!R13)</f>
        <v>#N/A</v>
      </c>
      <c r="O41" s="30" t="e">
        <f>IF(Data!S13=0,NA(),Data!S13)</f>
        <v>#N/A</v>
      </c>
      <c r="P41" s="27">
        <v>0.92</v>
      </c>
      <c r="Q41"/>
      <c r="R41" s="37"/>
      <c r="S41" s="37"/>
    </row>
    <row r="42" spans="2:19" x14ac:dyDescent="0.3">
      <c r="B42" s="23" t="s">
        <v>22</v>
      </c>
      <c r="C42" s="26" t="e">
        <f>IF(Data!G21=0,NA(),Data!G21)</f>
        <v>#N/A</v>
      </c>
      <c r="D42" s="26" t="e">
        <f>IF(Data!H21=0,NA(),Data!H21)</f>
        <v>#N/A</v>
      </c>
      <c r="E42" s="26" t="e">
        <f>IF(Data!I21=0,NA(),Data!I21)</f>
        <v>#N/A</v>
      </c>
      <c r="F42" s="26" t="e">
        <f>IF(Data!J21=0,NA(),Data!J21)</f>
        <v>#N/A</v>
      </c>
      <c r="G42" s="26" t="e">
        <f>IF(Data!K21=0,NA(),Data!K21)</f>
        <v>#N/A</v>
      </c>
      <c r="H42" s="26" t="e">
        <f>IF(Data!L21=0,NA(),Data!L21)</f>
        <v>#N/A</v>
      </c>
      <c r="I42" s="26" t="e">
        <f>IF(Data!M21=0,NA(),Data!M21)</f>
        <v>#N/A</v>
      </c>
      <c r="J42" s="26" t="e">
        <f>IF(Data!N21=0,NA(),Data!N21)</f>
        <v>#N/A</v>
      </c>
      <c r="K42" s="26" t="e">
        <f>IF(Data!O21=0,NA(),Data!O21)</f>
        <v>#N/A</v>
      </c>
      <c r="L42" s="26" t="e">
        <f>IF(Data!P21=0,NA(),Data!P21)</f>
        <v>#N/A</v>
      </c>
      <c r="M42" s="26" t="e">
        <f>IF(Data!Q21=0,NA(),Data!Q21)</f>
        <v>#N/A</v>
      </c>
      <c r="N42" s="30" t="e">
        <f>IF(Data!R21=0,NA(),Data!R21)</f>
        <v>#N/A</v>
      </c>
      <c r="O42" s="30" t="e">
        <f>IF(Data!S21=0,NA(),Data!S21)</f>
        <v>#N/A</v>
      </c>
      <c r="P42" s="27">
        <v>0.92</v>
      </c>
      <c r="Q42"/>
      <c r="R42" s="37"/>
      <c r="S42" s="37"/>
    </row>
    <row r="43" spans="2:19" x14ac:dyDescent="0.3">
      <c r="B43" s="23" t="s">
        <v>23</v>
      </c>
      <c r="C43" s="26" t="e">
        <f>IF(Data!G29=0,NA(),Data!G29)</f>
        <v>#N/A</v>
      </c>
      <c r="D43" s="26" t="e">
        <f>IF(Data!H29=0,NA(),Data!H29)</f>
        <v>#N/A</v>
      </c>
      <c r="E43" s="26" t="e">
        <f>IF(Data!I29=0,NA(),Data!I29)</f>
        <v>#N/A</v>
      </c>
      <c r="F43" s="26" t="e">
        <f>IF(Data!J29=0,NA(),Data!J29)</f>
        <v>#N/A</v>
      </c>
      <c r="G43" s="26" t="e">
        <f>IF(Data!K29=0,NA(),Data!K29)</f>
        <v>#N/A</v>
      </c>
      <c r="H43" s="26" t="e">
        <f>IF(Data!L29=0,NA(),Data!L29)</f>
        <v>#N/A</v>
      </c>
      <c r="I43" s="26" t="e">
        <f>IF(Data!M29=0,NA(),Data!M29)</f>
        <v>#N/A</v>
      </c>
      <c r="J43" s="26" t="e">
        <f>IF(Data!N29=0,NA(),Data!N29)</f>
        <v>#N/A</v>
      </c>
      <c r="K43" s="26" t="e">
        <f>IF(Data!O29=0,NA(),Data!O29)</f>
        <v>#N/A</v>
      </c>
      <c r="L43" s="26" t="e">
        <f>IF(Data!P29=0,NA(),Data!P29)</f>
        <v>#N/A</v>
      </c>
      <c r="M43" s="26" t="e">
        <f>IF(Data!Q29=0,NA(),Data!Q29)</f>
        <v>#N/A</v>
      </c>
      <c r="N43" s="30" t="e">
        <f>IF(Data!R29=0,NA(),Data!R29)</f>
        <v>#N/A</v>
      </c>
      <c r="O43" s="30" t="e">
        <f>IF(Data!S29=0,NA(),Data!S29)</f>
        <v>#N/A</v>
      </c>
      <c r="P43" s="27">
        <v>0.92</v>
      </c>
      <c r="Q43"/>
      <c r="R43" s="37"/>
      <c r="S43" s="37"/>
    </row>
    <row r="44" spans="2:19" x14ac:dyDescent="0.3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16"/>
      <c r="Q44"/>
      <c r="R44" s="37"/>
      <c r="S44" s="37"/>
    </row>
    <row r="45" spans="2:19" x14ac:dyDescent="0.3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16"/>
      <c r="Q45"/>
      <c r="R45" s="37"/>
      <c r="S45" s="37"/>
    </row>
    <row r="46" spans="2:19" x14ac:dyDescent="0.3">
      <c r="B46" t="s">
        <v>46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16"/>
      <c r="Q46"/>
      <c r="R46" s="37"/>
      <c r="S46" s="37"/>
    </row>
    <row r="47" spans="2:19" ht="3.9" customHeight="1" x14ac:dyDescent="0.3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16"/>
      <c r="Q47"/>
      <c r="R47" s="37"/>
      <c r="S47" s="37"/>
    </row>
    <row r="48" spans="2:19" s="12" customFormat="1" ht="29.1" customHeight="1" x14ac:dyDescent="0.3">
      <c r="B48" s="21"/>
      <c r="C48" s="108" t="s">
        <v>31</v>
      </c>
      <c r="D48" s="110"/>
      <c r="E48" s="109"/>
      <c r="F48" s="108" t="s">
        <v>14</v>
      </c>
      <c r="G48" s="110"/>
      <c r="H48" s="109"/>
      <c r="I48" s="108" t="s">
        <v>15</v>
      </c>
      <c r="J48" s="110"/>
      <c r="K48" s="109"/>
      <c r="L48" s="108" t="s">
        <v>16</v>
      </c>
      <c r="M48" s="109"/>
      <c r="N48" s="108" t="s">
        <v>17</v>
      </c>
      <c r="O48" s="109"/>
      <c r="P48" s="28"/>
      <c r="R48" s="38"/>
      <c r="S48" s="38"/>
    </row>
    <row r="49" spans="2:19" ht="28.8" x14ac:dyDescent="0.3">
      <c r="B49" s="23"/>
      <c r="C49" s="24" t="s">
        <v>12</v>
      </c>
      <c r="D49" s="24" t="s">
        <v>13</v>
      </c>
      <c r="E49" s="24" t="s">
        <v>4</v>
      </c>
      <c r="F49" s="24" t="s">
        <v>12</v>
      </c>
      <c r="G49" s="24" t="s">
        <v>13</v>
      </c>
      <c r="H49" s="24" t="s">
        <v>4</v>
      </c>
      <c r="I49" s="24" t="s">
        <v>12</v>
      </c>
      <c r="J49" s="24" t="s">
        <v>13</v>
      </c>
      <c r="K49" s="24" t="s">
        <v>4</v>
      </c>
      <c r="L49" s="24" t="s">
        <v>12</v>
      </c>
      <c r="M49" s="24" t="s">
        <v>13</v>
      </c>
      <c r="N49" s="24" t="s">
        <v>12</v>
      </c>
      <c r="O49" s="24" t="s">
        <v>18</v>
      </c>
      <c r="P49" s="27" t="s">
        <v>45</v>
      </c>
      <c r="Q49"/>
      <c r="R49" s="37"/>
      <c r="S49" s="37"/>
    </row>
    <row r="50" spans="2:19" x14ac:dyDescent="0.3">
      <c r="B50" s="23" t="s">
        <v>51</v>
      </c>
      <c r="C50" s="26">
        <v>83</v>
      </c>
      <c r="D50" s="26">
        <v>140</v>
      </c>
      <c r="E50" s="26">
        <v>223</v>
      </c>
      <c r="F50" s="26">
        <v>5</v>
      </c>
      <c r="G50" s="26">
        <v>10</v>
      </c>
      <c r="H50" s="26">
        <v>15</v>
      </c>
      <c r="I50" s="26">
        <v>78</v>
      </c>
      <c r="J50" s="26">
        <v>130</v>
      </c>
      <c r="K50" s="26">
        <v>208</v>
      </c>
      <c r="L50" s="26">
        <v>78</v>
      </c>
      <c r="M50" s="26">
        <v>55</v>
      </c>
      <c r="N50" s="30">
        <v>0.49380000000000002</v>
      </c>
      <c r="O50" s="30">
        <v>0.69320000000000004</v>
      </c>
      <c r="P50" s="27">
        <v>0.92</v>
      </c>
      <c r="Q50"/>
      <c r="R50" s="37"/>
      <c r="S50" s="37"/>
    </row>
    <row r="51" spans="2:19" x14ac:dyDescent="0.3">
      <c r="B51" s="23" t="s">
        <v>20</v>
      </c>
      <c r="C51" s="26">
        <f>IF(Data!G6=0,NA(),Data!G6)</f>
        <v>93</v>
      </c>
      <c r="D51" s="26">
        <f>IF(Data!H6=0,NA(),Data!H6)</f>
        <v>164</v>
      </c>
      <c r="E51" s="26">
        <f>IF(Data!I6=0,NA(),Data!I6)</f>
        <v>257</v>
      </c>
      <c r="F51" s="26">
        <f>IF(Data!J6=0,NA(),Data!J6)</f>
        <v>10</v>
      </c>
      <c r="G51" s="26">
        <f>IF(Data!K6=0,NA(),Data!K6)</f>
        <v>32</v>
      </c>
      <c r="H51" s="26">
        <f>IF(Data!L6=0,NA(),Data!L6)</f>
        <v>42</v>
      </c>
      <c r="I51" s="26">
        <f>IF(Data!M6=0,NA(),Data!M6)</f>
        <v>83</v>
      </c>
      <c r="J51" s="26">
        <f>IF(Data!N6=0,NA(),Data!N6)</f>
        <v>132</v>
      </c>
      <c r="K51" s="26">
        <f>IF(Data!O6=0,NA(),Data!O6)</f>
        <v>215</v>
      </c>
      <c r="L51" s="26">
        <f>IF(Data!P6=0,NA(),Data!P6)</f>
        <v>77</v>
      </c>
      <c r="M51" s="26">
        <f>IF(Data!Q6=0,NA(),Data!Q6)</f>
        <v>55</v>
      </c>
      <c r="N51" s="30">
        <f>IF(Data!R6=0,NA(),Data!R6)</f>
        <v>0.54</v>
      </c>
      <c r="O51" s="30">
        <f>IF(Data!S6=0,NA(),Data!S6)</f>
        <v>0.52</v>
      </c>
      <c r="P51" s="27">
        <v>0.92</v>
      </c>
      <c r="Q51"/>
      <c r="R51" s="37"/>
      <c r="S51" s="37"/>
    </row>
    <row r="52" spans="2:19" x14ac:dyDescent="0.3">
      <c r="B52" s="23" t="s">
        <v>21</v>
      </c>
      <c r="C52" s="26" t="e">
        <f>IF(Data!G14=0,NA(),Data!G14)</f>
        <v>#N/A</v>
      </c>
      <c r="D52" s="26" t="e">
        <f>IF(Data!H14=0,NA(),Data!H14)</f>
        <v>#N/A</v>
      </c>
      <c r="E52" s="26" t="e">
        <f>IF(Data!I14=0,NA(),Data!I14)</f>
        <v>#N/A</v>
      </c>
      <c r="F52" s="26" t="e">
        <f>IF(Data!J14=0,NA(),Data!J14)</f>
        <v>#N/A</v>
      </c>
      <c r="G52" s="26" t="e">
        <f>IF(Data!K14=0,NA(),Data!K14)</f>
        <v>#N/A</v>
      </c>
      <c r="H52" s="26" t="e">
        <f>IF(Data!L14=0,NA(),Data!L14)</f>
        <v>#N/A</v>
      </c>
      <c r="I52" s="26" t="e">
        <f>IF(Data!M14=0,NA(),Data!M14)</f>
        <v>#N/A</v>
      </c>
      <c r="J52" s="26" t="e">
        <f>IF(Data!N14=0,NA(),Data!N14)</f>
        <v>#N/A</v>
      </c>
      <c r="K52" s="26" t="e">
        <f>IF(Data!O14=0,NA(),Data!O14)</f>
        <v>#N/A</v>
      </c>
      <c r="L52" s="26" t="e">
        <f>IF(Data!P14=0,NA(),Data!P14)</f>
        <v>#N/A</v>
      </c>
      <c r="M52" s="26" t="e">
        <f>IF(Data!Q14=0,NA(),Data!Q14)</f>
        <v>#N/A</v>
      </c>
      <c r="N52" s="30" t="e">
        <f>IF(Data!R14=0,NA(),Data!R14)</f>
        <v>#N/A</v>
      </c>
      <c r="O52" s="30" t="e">
        <f>IF(Data!S14=0,NA(),Data!S14)</f>
        <v>#N/A</v>
      </c>
      <c r="P52" s="27">
        <v>0.92</v>
      </c>
      <c r="Q52"/>
      <c r="R52" s="37"/>
      <c r="S52" s="37"/>
    </row>
    <row r="53" spans="2:19" x14ac:dyDescent="0.3">
      <c r="B53" s="23" t="s">
        <v>22</v>
      </c>
      <c r="C53" s="26" t="e">
        <f>IF(Data!G22=0,NA(),Data!G22)</f>
        <v>#N/A</v>
      </c>
      <c r="D53" s="26" t="e">
        <f>IF(Data!H22=0,NA(),Data!H22)</f>
        <v>#N/A</v>
      </c>
      <c r="E53" s="26" t="e">
        <f>IF(Data!I22=0,NA(),Data!I22)</f>
        <v>#N/A</v>
      </c>
      <c r="F53" s="26" t="e">
        <f>IF(Data!J22=0,NA(),Data!J22)</f>
        <v>#N/A</v>
      </c>
      <c r="G53" s="26" t="e">
        <f>IF(Data!K22=0,NA(),Data!K22)</f>
        <v>#N/A</v>
      </c>
      <c r="H53" s="26" t="e">
        <f>IF(Data!L22=0,NA(),Data!L22)</f>
        <v>#N/A</v>
      </c>
      <c r="I53" s="26" t="e">
        <f>IF(Data!M22=0,NA(),Data!M22)</f>
        <v>#N/A</v>
      </c>
      <c r="J53" s="26" t="e">
        <f>IF(Data!N22=0,NA(),Data!N22)</f>
        <v>#N/A</v>
      </c>
      <c r="K53" s="26" t="e">
        <f>IF(Data!O22=0,NA(),Data!O22)</f>
        <v>#N/A</v>
      </c>
      <c r="L53" s="26" t="e">
        <f>IF(Data!P22=0,NA(),Data!P22)</f>
        <v>#N/A</v>
      </c>
      <c r="M53" s="26" t="e">
        <f>IF(Data!Q22=0,NA(),Data!Q22)</f>
        <v>#N/A</v>
      </c>
      <c r="N53" s="30" t="e">
        <f>IF(Data!R22=0,NA(),Data!R22)</f>
        <v>#N/A</v>
      </c>
      <c r="O53" s="30" t="e">
        <f>IF(Data!S22=0,NA(),Data!S22)</f>
        <v>#N/A</v>
      </c>
      <c r="P53" s="27">
        <v>0.92</v>
      </c>
      <c r="Q53"/>
      <c r="R53" s="37"/>
      <c r="S53" s="37"/>
    </row>
    <row r="54" spans="2:19" x14ac:dyDescent="0.3">
      <c r="B54" s="23" t="s">
        <v>23</v>
      </c>
      <c r="C54" s="26" t="e">
        <f>IF(Data!G30=0,NA(),Data!G30)</f>
        <v>#N/A</v>
      </c>
      <c r="D54" s="26" t="e">
        <f>IF(Data!H30=0,NA(),Data!H30)</f>
        <v>#N/A</v>
      </c>
      <c r="E54" s="26" t="e">
        <f>IF(Data!I30=0,NA(),Data!I30)</f>
        <v>#N/A</v>
      </c>
      <c r="F54" s="26" t="e">
        <f>IF(Data!J30=0,NA(),Data!J30)</f>
        <v>#N/A</v>
      </c>
      <c r="G54" s="26" t="e">
        <f>IF(Data!K30=0,NA(),Data!K30)</f>
        <v>#N/A</v>
      </c>
      <c r="H54" s="26" t="e">
        <f>IF(Data!L30=0,NA(),Data!L30)</f>
        <v>#N/A</v>
      </c>
      <c r="I54" s="26" t="e">
        <f>IF(Data!M30=0,NA(),Data!M30)</f>
        <v>#N/A</v>
      </c>
      <c r="J54" s="26" t="e">
        <f>IF(Data!N30=0,NA(),Data!N30)</f>
        <v>#N/A</v>
      </c>
      <c r="K54" s="26" t="e">
        <f>IF(Data!O30=0,NA(),Data!O30)</f>
        <v>#N/A</v>
      </c>
      <c r="L54" s="26" t="e">
        <f>IF(Data!P30=0,NA(),Data!P30)</f>
        <v>#N/A</v>
      </c>
      <c r="M54" s="26" t="e">
        <f>IF(Data!Q30=0,NA(),Data!Q30)</f>
        <v>#N/A</v>
      </c>
      <c r="N54" s="30" t="e">
        <f>IF(Data!R30=0,NA(),Data!R30)</f>
        <v>#N/A</v>
      </c>
      <c r="O54" s="30" t="e">
        <f>IF(Data!S30=0,NA(),Data!S30)</f>
        <v>#N/A</v>
      </c>
      <c r="P54" s="27">
        <v>0.92</v>
      </c>
      <c r="Q54"/>
      <c r="R54" s="37"/>
      <c r="S54" s="37"/>
    </row>
    <row r="55" spans="2:19" x14ac:dyDescent="0.3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/>
      <c r="R55" s="37"/>
      <c r="S55" s="37"/>
    </row>
  </sheetData>
  <mergeCells count="46">
    <mergeCell ref="N37:O37"/>
    <mergeCell ref="N48:O48"/>
    <mergeCell ref="C37:E37"/>
    <mergeCell ref="F37:H37"/>
    <mergeCell ref="I37:K37"/>
    <mergeCell ref="L37:M37"/>
    <mergeCell ref="C48:E48"/>
    <mergeCell ref="F48:H48"/>
    <mergeCell ref="I48:K48"/>
    <mergeCell ref="L48:M48"/>
    <mergeCell ref="E3:E4"/>
    <mergeCell ref="F3:F4"/>
    <mergeCell ref="C3:C4"/>
    <mergeCell ref="D3:D4"/>
    <mergeCell ref="C27:C28"/>
    <mergeCell ref="D27:D28"/>
    <mergeCell ref="E27:E28"/>
    <mergeCell ref="F27:F28"/>
    <mergeCell ref="G3:I3"/>
    <mergeCell ref="M3:O3"/>
    <mergeCell ref="J3:L3"/>
    <mergeCell ref="P3:Q3"/>
    <mergeCell ref="R3:S3"/>
    <mergeCell ref="J11:L11"/>
    <mergeCell ref="M11:O11"/>
    <mergeCell ref="P11:Q11"/>
    <mergeCell ref="R11:S11"/>
    <mergeCell ref="C19:C20"/>
    <mergeCell ref="D19:D20"/>
    <mergeCell ref="E19:E20"/>
    <mergeCell ref="F19:F20"/>
    <mergeCell ref="G19:I19"/>
    <mergeCell ref="J19:L19"/>
    <mergeCell ref="C11:C12"/>
    <mergeCell ref="D11:D12"/>
    <mergeCell ref="E11:E12"/>
    <mergeCell ref="F11:F12"/>
    <mergeCell ref="G11:I11"/>
    <mergeCell ref="G27:I27"/>
    <mergeCell ref="P27:Q27"/>
    <mergeCell ref="R27:S27"/>
    <mergeCell ref="M19:O19"/>
    <mergeCell ref="P19:Q19"/>
    <mergeCell ref="R19:S19"/>
    <mergeCell ref="J27:L27"/>
    <mergeCell ref="M27:O27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Errors" priority="4" id="{1FA09875-6FB8-4977-AF0C-04FDE70BF6B5}">
            <xm:f>ISERROR(Graphs!C21)</xm:f>
            <x14:dxf>
              <font>
                <color theme="0"/>
              </font>
            </x14:dxf>
          </x14:cfRule>
          <xm:sqref>C39:O43</xm:sqref>
        </x14:conditionalFormatting>
        <x14:conditionalFormatting xmlns:xm="http://schemas.microsoft.com/office/excel/2006/main">
          <x14:cfRule type="containsErrors" priority="18" id="{1FA09875-6FB8-4977-AF0C-04FDE70BF6B5}">
            <xm:f>ISERROR(Graphs!C31)</xm:f>
            <x14:dxf>
              <font>
                <color theme="0"/>
              </font>
            </x14:dxf>
          </x14:cfRule>
          <xm:sqref>C50:O54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Dashboard</vt:lpstr>
      <vt:lpstr>Graphs</vt:lpstr>
      <vt:lpstr>Data</vt:lpstr>
    </vt:vector>
  </TitlesOfParts>
  <Company>University Hospitals Bristol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French, Georgina</dc:creator>
  <cp:lastModifiedBy>Burrows, Rachel</cp:lastModifiedBy>
  <dcterms:created xsi:type="dcterms:W3CDTF">2020-01-30T12:11:21Z</dcterms:created>
  <dcterms:modified xsi:type="dcterms:W3CDTF">2023-08-17T10:05:56Z</dcterms:modified>
</cp:coreProperties>
</file>